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726"/>
  <workbookPr codeName="ThisWorkbook" defaultThemeVersion="124226"/>
  <mc:AlternateContent xmlns:mc="http://schemas.openxmlformats.org/markup-compatibility/2006">
    <mc:Choice Requires="x15">
      <x15ac:absPath xmlns:x15ac="http://schemas.microsoft.com/office/spreadsheetml/2010/11/ac" url="C:\Users\HernandezL\Documents\EAO. MA. LORENA RODRIGUEZ GARCIA\LICITACIONES 2022\1.- PAQ REV CONTRALORIA\LO-76 PLAZOLETA EL SAUCITO\"/>
    </mc:Choice>
  </mc:AlternateContent>
  <xr:revisionPtr revIDLastSave="0" documentId="13_ncr:1_{171E41C4-AFC0-4FB2-8FCE-21119675AE3C}" xr6:coauthVersionLast="47" xr6:coauthVersionMax="47" xr10:uidLastSave="{00000000-0000-0000-0000-000000000000}"/>
  <bookViews>
    <workbookView xWindow="-120" yWindow="-120" windowWidth="29040" windowHeight="15840" tabRatio="449" firstSheet="1" activeTab="1" xr2:uid="{00000000-000D-0000-FFFF-FFFF00000000}"/>
  </bookViews>
  <sheets>
    <sheet name="Control de Generadores" sheetId="6" state="hidden" r:id="rId1"/>
    <sheet name="PLAZA" sheetId="141" r:id="rId2"/>
  </sheets>
  <definedNames>
    <definedName name="_xlnm._FilterDatabase" localSheetId="1" hidden="1">PLAZA!$A$8:$G$8</definedName>
    <definedName name="_xlnm.Print_Area" localSheetId="0">'Control de Generadores'!$A$1:$Q$54</definedName>
    <definedName name="_xlnm.Print_Area" localSheetId="1">PLAZA!$A$1:$G$102</definedName>
    <definedName name="_xlnm.Print_Titles" localSheetId="1">PLAZA!$1:$7</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92" i="141" l="1"/>
  <c r="G88" i="141"/>
  <c r="G82" i="141"/>
  <c r="G60" i="141"/>
  <c r="G10" i="141"/>
  <c r="G30" i="141" s="1"/>
  <c r="G11" i="141"/>
  <c r="G12" i="141"/>
  <c r="G13" i="141"/>
  <c r="G14" i="141"/>
  <c r="G15" i="141"/>
  <c r="G16" i="141"/>
  <c r="G17" i="141"/>
  <c r="G18" i="141"/>
  <c r="G19" i="141"/>
  <c r="G20" i="141"/>
  <c r="G21" i="141"/>
  <c r="G22" i="141"/>
  <c r="G23" i="141"/>
  <c r="G24" i="141"/>
  <c r="G25" i="141"/>
  <c r="G26" i="141"/>
  <c r="G27" i="141"/>
  <c r="G28" i="141"/>
  <c r="G29" i="141"/>
  <c r="G31" i="141"/>
  <c r="G32" i="141"/>
  <c r="G33" i="141"/>
  <c r="G34" i="141"/>
  <c r="G35" i="141"/>
  <c r="G36" i="141"/>
  <c r="G37" i="141"/>
  <c r="G38" i="141"/>
  <c r="G39" i="141"/>
  <c r="G40" i="141"/>
  <c r="G41" i="141"/>
  <c r="G42" i="141"/>
  <c r="G43" i="141"/>
  <c r="G44" i="141"/>
  <c r="G45" i="141"/>
  <c r="G46" i="141"/>
  <c r="G47" i="141"/>
  <c r="G48" i="141"/>
  <c r="G49" i="141"/>
  <c r="G50" i="141"/>
  <c r="G51" i="141"/>
  <c r="G52" i="141"/>
  <c r="G53" i="141"/>
  <c r="G54" i="141"/>
  <c r="G55" i="141"/>
  <c r="G56" i="141"/>
  <c r="G57" i="141"/>
  <c r="G58" i="141"/>
  <c r="G59" i="141"/>
  <c r="G61" i="141"/>
  <c r="G62" i="141"/>
  <c r="G63" i="141"/>
  <c r="G64" i="141"/>
  <c r="G65" i="141"/>
  <c r="G66" i="141"/>
  <c r="G67" i="141"/>
  <c r="G68" i="141"/>
  <c r="G69" i="141"/>
  <c r="G70" i="141"/>
  <c r="G71" i="141"/>
  <c r="G72" i="141"/>
  <c r="G73" i="141"/>
  <c r="G74" i="141"/>
  <c r="G75" i="141"/>
  <c r="G76" i="141"/>
  <c r="G77" i="141"/>
  <c r="G78" i="141"/>
  <c r="G79" i="141"/>
  <c r="G80" i="141"/>
  <c r="G81" i="141"/>
  <c r="G83" i="141"/>
  <c r="G84" i="141"/>
  <c r="G85" i="141"/>
  <c r="G86" i="141"/>
  <c r="G87" i="141"/>
  <c r="G89" i="141"/>
  <c r="G90" i="141"/>
  <c r="G91" i="141"/>
  <c r="G9" i="141"/>
  <c r="G94" i="141" l="1"/>
  <c r="G95" i="141"/>
  <c r="G96" i="141" s="1"/>
  <c r="L9" i="6" l="1"/>
  <c r="N9" i="6"/>
  <c r="L10" i="6"/>
  <c r="N10" i="6"/>
  <c r="L11" i="6"/>
  <c r="N11" i="6"/>
  <c r="L12" i="6"/>
  <c r="N12" i="6"/>
  <c r="L13" i="6"/>
  <c r="N13" i="6"/>
  <c r="L14" i="6"/>
  <c r="N14" i="6"/>
  <c r="L15" i="6"/>
  <c r="N15" i="6"/>
  <c r="L16" i="6"/>
  <c r="N16" i="6"/>
  <c r="L17" i="6"/>
  <c r="N17" i="6"/>
  <c r="L18" i="6"/>
  <c r="N18" i="6"/>
  <c r="L19" i="6"/>
  <c r="N19" i="6"/>
  <c r="L22" i="6"/>
  <c r="N22" i="6"/>
  <c r="L23" i="6"/>
  <c r="N23" i="6"/>
  <c r="L24" i="6"/>
  <c r="N24" i="6"/>
  <c r="L25" i="6"/>
  <c r="N25" i="6"/>
  <c r="L26" i="6"/>
  <c r="N26" i="6"/>
  <c r="L27" i="6"/>
  <c r="N27" i="6"/>
  <c r="L28" i="6"/>
  <c r="N28" i="6"/>
  <c r="L29" i="6"/>
  <c r="N29" i="6"/>
  <c r="L30" i="6"/>
  <c r="P30" i="6"/>
  <c r="L31" i="6"/>
  <c r="P31" i="6"/>
  <c r="L32" i="6"/>
  <c r="P32" i="6"/>
  <c r="L33" i="6"/>
  <c r="N33" i="6"/>
  <c r="L34" i="6"/>
  <c r="N34" i="6"/>
  <c r="L35" i="6"/>
  <c r="N35" i="6"/>
  <c r="L36" i="6"/>
  <c r="N36" i="6"/>
  <c r="L37" i="6"/>
  <c r="N37" i="6"/>
  <c r="L38" i="6"/>
  <c r="N38" i="6"/>
  <c r="L39" i="6"/>
  <c r="N39" i="6"/>
  <c r="L40" i="6"/>
  <c r="N40" i="6"/>
  <c r="L41" i="6"/>
  <c r="N41" i="6"/>
  <c r="L42" i="6"/>
  <c r="N42" i="6"/>
  <c r="P45" i="6"/>
  <c r="L20" i="6" l="1"/>
  <c r="L45" i="6" s="1"/>
  <c r="P43" i="6"/>
  <c r="P46" i="6" s="1"/>
  <c r="P53" i="6" s="1"/>
  <c r="N43" i="6"/>
  <c r="N46" i="6" s="1"/>
  <c r="N20" i="6"/>
  <c r="N45" i="6" s="1"/>
  <c r="R42" i="6"/>
  <c r="L43" i="6"/>
  <c r="L46" i="6" s="1"/>
  <c r="R19" i="6"/>
  <c r="L53" i="6" l="1"/>
  <c r="N53" i="6"/>
</calcChain>
</file>

<file path=xl/sharedStrings.xml><?xml version="1.0" encoding="utf-8"?>
<sst xmlns="http://schemas.openxmlformats.org/spreadsheetml/2006/main" count="357" uniqueCount="169">
  <si>
    <t>Kg</t>
  </si>
  <si>
    <t>09-15 Jun'00</t>
  </si>
  <si>
    <t>16-27 Jun'00</t>
  </si>
  <si>
    <t>28-30 Jun'00</t>
  </si>
  <si>
    <t>No.</t>
  </si>
  <si>
    <t>Tipo</t>
  </si>
  <si>
    <t>Período</t>
  </si>
  <si>
    <t>Observaciones</t>
  </si>
  <si>
    <t>Presentado</t>
  </si>
  <si>
    <t>Ave. Lázaro Cárdenas-Alfonso Reyes</t>
  </si>
  <si>
    <t>Control de Generadores</t>
  </si>
  <si>
    <t>Generador</t>
  </si>
  <si>
    <t>Cliente</t>
  </si>
  <si>
    <t>COMSA</t>
  </si>
  <si>
    <t>Volúmen</t>
  </si>
  <si>
    <t>Autorizado</t>
  </si>
  <si>
    <t>Junio'00</t>
  </si>
  <si>
    <t>Julio'00</t>
  </si>
  <si>
    <t>Agosto'00</t>
  </si>
  <si>
    <t>Septiembre'00</t>
  </si>
  <si>
    <t>Octubre'00</t>
  </si>
  <si>
    <t>Noviembre'00</t>
  </si>
  <si>
    <t>Diciembre'00</t>
  </si>
  <si>
    <t>Acumulado a la Fecha:</t>
  </si>
  <si>
    <t>Ord</t>
  </si>
  <si>
    <t>Quin.</t>
  </si>
  <si>
    <t>Trazo y Nivelación</t>
  </si>
  <si>
    <t>Cobrado en Estimación:</t>
  </si>
  <si>
    <t>Excavación de Pilas de Cimentación</t>
  </si>
  <si>
    <t>ML</t>
  </si>
  <si>
    <t>Acero de Refuerzo en Pilas</t>
  </si>
  <si>
    <t>Concreto F'C=250 kg/cm2 en Pilas</t>
  </si>
  <si>
    <t>Señalamiento Preventivo</t>
  </si>
  <si>
    <t>Jgo</t>
  </si>
  <si>
    <t>Total Mes de Junio del 2000</t>
  </si>
  <si>
    <t>01-08 Jul'00</t>
  </si>
  <si>
    <t>Corte con Disco de Pavimento de 5 cm esp.</t>
  </si>
  <si>
    <t>Demolición de Carpeta Asfáltica de 5 cm esp.</t>
  </si>
  <si>
    <t>Limpieza Final de la Obra</t>
  </si>
  <si>
    <t>Terracerías Escarificadas</t>
  </si>
  <si>
    <t>Sub-base de 15 cm de esp.</t>
  </si>
  <si>
    <t>Riego de Impregnación</t>
  </si>
  <si>
    <t>Carpeta de concreto asfáltico</t>
  </si>
  <si>
    <t>Demolición de Guarnición</t>
  </si>
  <si>
    <t>Adt</t>
  </si>
  <si>
    <t>Total Mes de Julio del 2000</t>
  </si>
  <si>
    <t>Cancelados</t>
  </si>
  <si>
    <t>09-15 Jul'00</t>
  </si>
  <si>
    <t>s/n</t>
  </si>
  <si>
    <t>Excavación para Cimentaciones</t>
  </si>
  <si>
    <t>Plantilla en Zapatas</t>
  </si>
  <si>
    <t>Acero de Refuerzo en Zapatas</t>
  </si>
  <si>
    <t>Corte al 21 de Julio del 2000</t>
  </si>
  <si>
    <t>Q3</t>
  </si>
  <si>
    <t>Q4</t>
  </si>
  <si>
    <t xml:space="preserve">Construcción de Paso a Desnivel </t>
  </si>
  <si>
    <t>Concepto</t>
  </si>
  <si>
    <t>Clave</t>
  </si>
  <si>
    <t>Unidad</t>
  </si>
  <si>
    <t>P.U.</t>
  </si>
  <si>
    <t>Importe</t>
  </si>
  <si>
    <t>CONCEPTO</t>
  </si>
  <si>
    <t>UNIDAD</t>
  </si>
  <si>
    <t>M2</t>
  </si>
  <si>
    <t>Ml.</t>
  </si>
  <si>
    <t>M3</t>
  </si>
  <si>
    <t>II.1.0</t>
  </si>
  <si>
    <t>II.2.0</t>
  </si>
  <si>
    <t>II.5.0</t>
  </si>
  <si>
    <t>II.6.0</t>
  </si>
  <si>
    <t>II.9.0</t>
  </si>
  <si>
    <t>III.7</t>
  </si>
  <si>
    <t>CANTIDAD</t>
  </si>
  <si>
    <t>PZA</t>
  </si>
  <si>
    <t>SEÑALAMIENTO HORIZONTAL</t>
  </si>
  <si>
    <t>SUMINISTRO Y APLICACIÓN DE PINTURA TIPO TERMOPLASTICA COLOR AMARILLO  SOBRE PAVIMENTO ASFÁLTICO DE 15 CMS. DE ANCHO PARA CONFIGURACIÓN DE LINEAS CONTINUAS A LA ORILLA IZQUIERDA TIPO M-1.3. INCLUYE: SUMINISTRO DE MATERIAL, MICROESFERA DE VIDRIO, LIMPIEZA DE LA SUPERFICIE, EQUIPO, HERRAMIENTA Y MANO DE OBRA.</t>
  </si>
  <si>
    <t>SUMINISTRO E INSTALACION DE VIALETA CON PERNO  COLOR BLANCO. INCLUYE: INSTALACION CON PEGAMENTO EPOXICO, EQUIPO Y MANO DE OBRA.</t>
  </si>
  <si>
    <t>SUMINISTRO E INSTALACION DE VIALETA CON PERNO COLOR AMARILLO. INCLUYE: INSTALACION CON PEGAMENTO EPOXICO, EQUIPO Y MANO DE OBRA.</t>
  </si>
  <si>
    <t>SUMINISTRO Y COLOCACION DE TACHUELAS LISAS DE 10 CM DE DIAMETRO PARA SER COLOCADAS SOBRE EL PAVIMENTO. INCLUYE: CLAVOS, HERRAMIENTA, EQUIPO Y MANO DE OBRA.</t>
  </si>
  <si>
    <t>SUMINISTRO Y COLOCACION DE BOYA TROQUELADA COLOR AMARILLO, FABRICADA EN LAMINA  DE FIERRO CAL. 10, ACABADO CON PINTURA ELECTROSTATICA EN POLVO Y HORNEADA, CON 4 DOBLECES Y 1 LADO CON REFLEJANTE GRADO INGENIERIA AMARILLO. INCLUYE: CLAVOS, HERRAMIENTA, EQUIPO Y MANO DE OBRA.</t>
  </si>
  <si>
    <t>SUMINISTRO Y APLICACION DE PINTURA. FLECHAS DIRECCIONALES EN TERMOPLASTICO EN COLOR BLANCO SOBRE ASFALTO. INCLUYE: SUMINISTRO DE MATERIALES, ESFERILLA DE VIDRIO, TRAZO, EQUIPO, HERRAMIENTA Y MANO DE OBRA.</t>
  </si>
  <si>
    <t>SUMINISTRO Y APLICACIÓN DE PINTURA TIPO TERMOPLASTICA, COLOR BLANCO SOBRE PAVIMENTO ASFÁLTICO DE 60 CMS. DE ANCHO PARA CONFIGURACIÓN DE LINEAS LOGARITMICAS. INCLUYE: SUMINISTRO DE MATERIAL, MICROESFERA DE VIDRIO, LIMPIEZA DE LA SUPERFICIE, EQUIPO, HERRAMIENTA Y MANO DE OBRA.</t>
  </si>
  <si>
    <t>SEÑALAMIENTO VERTICAL BAJO.</t>
  </si>
  <si>
    <t>PZA.</t>
  </si>
  <si>
    <t>PRECIO UNITARIO ($)</t>
  </si>
  <si>
    <t>IMPORTE ($)</t>
  </si>
  <si>
    <t>DEMOLICIÒN DE BANQUETA  Y/O RAMPA DE CONCRETO ARMADO EXISTESTE DE HASTA 20 CM DE ESPESOR. INCLUYE: CORTE CON DISCO, CARGA Y RETIRO DE MATERIAL FUERA DE LA OBRA A TIRO LIBRE, ACARREOS, EQUIPO, HERRAMIENTA Y MANO DE OBRA.</t>
  </si>
  <si>
    <t>LOTE</t>
  </si>
  <si>
    <t>PAGO POR INTERCONEXIÓN DE TODA LA RED ELÉCTRICA DEL SISTEMA DE ALUMBRADO, CONTRATO ANTE CFE Y VERIFICACIÓN PARA TODAS LAS SUBESTACIONES</t>
  </si>
  <si>
    <t>SUMINISTRO E INSTALACION DE LUMINARIA PARA EXTERIOR TIPO BOLARDO PARA SOBREPONER EN PISO, MARCA TECNOLITE, MODELO ALTAMIRA (H-450_S), DIMENSIONES 20.50 CM DE DIAMETRO Y 67 CM DE ALTURA, DE ALUMINIO CON ACABADO SATINADO. INCLUYE: ANDAMIOS, MATERIALES, EQUIPO, PRUEBAS, HERRAMIENTA Y MANO DE OBRA.</t>
  </si>
  <si>
    <t>SUMINISTRO E INSTALACION JUEGO DE 4 ANCLAS  DE 3/4"Ø X1M DEDESARROLLO,10CMS DE DOBLEZ Y 10 CM DEROSCA, ACABADO NATURAL Y 8 TUERCAS HEXAGONALES.</t>
  </si>
  <si>
    <t>BASE DE CONCRETO PARA POSTES DE 7MTS  SOBRE GUARNICIONES-PARAPETOS DE PUENTES O MUROS F´C=200 KG/CMS2, PIRAMIDAL DE 0.35X0.35X0.90 MTS ARMADA CON VARILLA 4VS N°4 Y VARILLAS  N°3 A CADA 20 CMS.INCLUYE : SUMINISTRO DE MATERIALES, INSTALACIÓN DE ANCLAS(4), MANO DE OBRA EXCAVACIÓN HABILITADO ,CIMBRA Y DESCIMBRA, ACABADO COMÚN, ARMADO, COLADO, VIBRADO, CURADO, RELLENO CON MATERIAL INERTE DE BANCO, COMPACTADO CON PISÓN DE MANO EN CAPAS DE 20 CMS.  AL 90% PROCTOR, ACARREOS, DESPERDICIOS, HERRAMIENTA, EQUIPO, LIMPIEZA Y RETIRO DE SOBRANTES FUERA DE LA OBRA</t>
  </si>
  <si>
    <t>SUMINISTRO E INSTALACIÓN DE CABLE DE ALUMINIO CAL.# 2 AWG CON AISLAMIENTO PARA 600 V. XHHW-2 90°C  INCLUYE : ACARREO ,HERRAMIENTA Y MANO DE OBRA.</t>
  </si>
  <si>
    <t>SUMINISTRO E INSTALACIÓN DE CABLE DE ALUMINIO CAL.# 2 AWG CON AISLAMIENTO PARA 600 V. XHHW-2 90°C, PARA TIERRA FISICA, INCLUYE : ACARREO ,HERRAMIENTA Y MANO DE OBRA.</t>
  </si>
  <si>
    <t>SUMINISTRO E INSTALACIÓN DE CABLE DE ALUMINIO CAL.#6 AWG CON AISLAMIENTO PARA 600 V. XHHW-2 90°C MARCA STABILOY O SIMILAR, INCLUYE : ACARREO ,HERRAMIENTA Y MANO DE OBRA..(ALIMENTACION A LUMINARIAS)</t>
  </si>
  <si>
    <t xml:space="preserve">SUMINISTRO E INSTALACIÓN DE POLIDUCTO CORRUGADO FLEXIBLE COLOR ROJO (SERVICIO PESADO) DE 51 MM DE DIAM. (2¨) ENTERRADO A 65CMS.  Y RECUBIERTO 5CMS. DE CONCRETO (F´C=100KGS/CM2)  INCLUYE GUÍA DE ALAMBRE GALVANIZADO, RUPTURA Y REPOSICIÓN DE CARPETAS Ò CAMELLONES Y TODO LO NECESARIO PARA SU CORRECTA INSTALACIÓN   </t>
  </si>
  <si>
    <t>ML.</t>
  </si>
  <si>
    <t>SUMINISTRO E INSTALACIÓN DE INTERRUPTOR TERMOMAGNETICO EN CAJA MOLDEADA DE 50 AMP. MARCO 100AMP. 3F, 220 V.C.A.  MARCA SQUARE”D” INCLUYE: ACARREO, EQUIPO, HERRAMIENTA Y MANO DE OBRA.</t>
  </si>
  <si>
    <t>SUMINISTRO E INSTALACIÓN DE INTERRUPTOR TERMOMAGNETICO EN CAJA MOLDEADA DE 30 AMP. MARCO 100AMP. 2F,  220V.C.A.  MARCA SQUARE”D” INCLUYE ACARREO, EQUIPO, HERRAMIENTA Y MANO DE OBRA.</t>
  </si>
  <si>
    <t>SUMINISTRO E INSTALACIÓN DE GABINETE HIMEL DE 100X80X30CMS.  TIPO NEMA 3R PARA INSTALAR, INTERRUPTORES, CONTACTOR, SWITCH SELECTOR, KIT DE BARRA A TIERRA. INCLUYE: ACARREO, EQUIPO, HERRAMIENTA Y MANO DE OBRA.</t>
  </si>
  <si>
    <t>INSTALACIONES ELECTRICAS</t>
  </si>
  <si>
    <t>SUMINISTRO E INSTALACION DE  LUMINARIA PARA EXTERIOR MODELO BADALONA PFT-6004-3/CF, MARCA TECNOLITE. DE APLICACION PARA SUPERPONER EN PISO, DE ALUMINIO CON ACABADO EN PINTURA CAFÉ, DE 2.21X0.59 M, LAMPARA FLOURESCENTE DE 26 W.. INCLUYE: ANDAMIOS, MATERIALES, EQUIPO, PRUEBAS, HERRAMIENTA Y MANO DE OBRA.</t>
  </si>
  <si>
    <t>IMAGEN URBANA</t>
  </si>
  <si>
    <t>SUMINISTRO E INSTALACION DE PISO DE ADOQUÍN MODELO FIRENZE, MARCA TABICEL O SIMILAR, FORMATO RECTANGULAR DE 0.16X0.26X0.08 M, COLOR TERRA, COLOCADO DE MANERA INTERCALADA , INCLUYE  SUMINISTRO Y COLOCACION DE  MORTERO CEMENTO ARENA PORP. 1:4 SOBRE LOSA DE CONCRET, HERRAMIENTAS, EEQUIPO Y MANO DE OBRA</t>
  </si>
  <si>
    <t>CONSTRUCCION DE CORDON  TIPO PECHO PALOMA, DE CONCRETO F'C= 150 KG//CM2, RECUBIERTO CON PINTURA AMARILLA PARA SEÑALAMIENTO VIAL LÍNEA VÍAL COLOR, MARCA COMEX O SIMILAR.</t>
  </si>
  <si>
    <t>SUMINISTRO, COLOCACION Y RASTRILLEADO DE TIERRA NEGRA EN UN ESPESOR DE 10 CM, INCLUYE HERRAMIENTAS, MANO DE OBRA Y MATERIALES CONSUMIBLES</t>
  </si>
  <si>
    <t>SUMINISTRO Y APLICACIÓN DE PINTURA TIPO TERMOPLASTICA COLOR BLANCO SOBRE PAVIMENTO ASFÁLTICO DE 15 CMS. DE ANCHO PARA CONFIGURACIÓN DE LINEAS A LA ORILLA DERECHA TIPO M-3.2 (CONFIGURADAS POR SEGMENTOS DE 2 m SEPARADOS 2 m ENTRE ENTRE ELLOS). INCLUYE: SUMINISTRO DE MATERIAL, MICROESFERA DE VIDRIO, LIMPIEZA DE LA SUPERFICIE, EQUIPO, HERRAMIENTA Y MANO DE OBRA.</t>
  </si>
  <si>
    <t>SUMINISTRO Y APLICACIÓN DE PINTURA TIPO TERMOPLASTICA COLOR BLANCO SOBRE PAVIMENTO ASFÁLTICO DE 15 CMS. DE ANCHO PARA CONFIGURACIÓN DE LINEAS PARA SEPARACION DE CARRILES TIPO M-2.3 (CONFIGURADA EN SEGMENTOS DE 5 m SEPARADOS 10 m.) INCLUYE: SUMINISTRO DE MATERIAL, MICROESFERA DE VIDRIO, LIMPIEZA DE LA SUPERFICIE, EQUIPO, HERRAMIENTA Y MANO DE OBRA.</t>
  </si>
  <si>
    <t>SUMINISTRO Y APLICACIÓN DE PINTURA TIPO TERMOPLASTICA COLOR VERDE  SOBRE PAVIMENTO ASFÁLTICO DE 15 CMS. DE ANCHO PARA CONFIGURACIÓN DE LINEAS CONTINUAS EN VITAPISTA. INCLUYE: SUMINISTRO DE MATERIAL, MICROESFERA DE VIDRIO, LIMPIEZA DE LA SUPERFICIE, EQUIPO, HERRAMIENTA Y MANO DE OBRA.</t>
  </si>
  <si>
    <t>SUMINISTRO Y APLICACIÓN DE PINTURA TIPO TERMOPLASTICA COLOR BLANCO SOBRE PAVIMENTO ASFÁLTICO DE 15 CMS. DE ANCHO PARA CONFIGURACIÓN DE LINEAS DISCONTINUAS A LA ORILLA DERECHA  (CONFIGURADA EN SEGMENTOS DE 2 m SEPARADOS 2 m.) INCLUYE: SUMINISTRO DE MATERIAL, MICROESFERA DE VIDRIO, LIMPIEZA DE LA SUPERFICIE, EQUIPO, HERRAMIENTA Y MANO DE OBRA.</t>
  </si>
  <si>
    <t xml:space="preserve">SEÑALAMIENTO VERTICAL ELEVADO Y ELEMENTOS </t>
  </si>
  <si>
    <t xml:space="preserve">SUMINISTRO E INSTALACION DE SEÑAL INFORMATIVA DE DESTINO SID-13 (BANDERA SENCILLA ) CON BRAZO Y POSTE DE ACERO ACABADO ESMALTE ANTICORROSIVO, CON UN TABLERO DE 305 X 405 CMS. FABRICADO EN LAMINA DE GALVANIZADA CAL. 16, CON ACABADO FONDO REFLEJANTE GRADO ALTA INTENSIDAD  Y LETRAS RECORTADAS EN GRADO DIAMANTE, INCLUYE; TRANSPORTACION, ARMADO HERRAMIENTA, MANIOBRAS CON GRUA HIDRAULICA, EXCAVACION, CIMENTACION, Y MANO DE OBRA. </t>
  </si>
  <si>
    <t xml:space="preserve">SUMINISTRO E INSTALACION DE SEÑAL INFORMATIVA DE DESTINO SID-14 (BANDERA DOBLE ) CON BRAZO Y POSTE DE ACERO ACABADO ESMALTE ANTICORROSIVO, CON DOS TABLERO DE 305 X 450 CMS. FABRICADO EN LAMINA DE GALVANIZADA CAL. 16, CON ACABADO FONDO REFLEJANTE GRADO ALTA INTENSIDAD  Y LETRAS RECORTADAS EN GRADO DIAMANTE, INCLUYE; TRANSPORTACION, ARMADO HERRAMIENTA, MANIOBRAS CON GRUA HIDRAULICA, EXCAVACION, CIMENTACION, Y MANO DE OBRA. </t>
  </si>
  <si>
    <t>CONSTRICCIÓN DE JARDINERA TIPO MACETA, DE CONCRETO REFORZADO, RECUBIERTA CON DECK SINTETICO TIPO MADERA COLOR CAFÉ.DE 2.30M DE BASE, 2.30M DE LONGITUD Y 0.80M DE ALTURA FORMADO CON CONCRETO F´C=150 KG/CM2 Y COLOCACION DE VARILLA DEL No.3 @20 PARA TEMPERATURA , INCLUYE: CAMA DE GRAVAS DE 15 CM DE ESPESOR EN LA PARTE BAJA, RELLENO CON TIERRA VEGETAL, Y SARPEO Y PINTURA DE LA JARDINERA DEL COLOR QUE INDIQUE LA DEPENDENCIA</t>
  </si>
  <si>
    <t>CONSTRUCCIÓN DE FUENTE INTERACTIVA DE CHORROS EN ZONA DE PLAZOLETA, INCLUYE EQUIPOS HIDRÁULICOS, TUBERIA DE AGUA DE 1" DE DIAMETRO EN 60M DE LONGITUD Y TUBERIA DE DRENAJE DE 2" DE DIAMETRO PARA RECIRCULACIÓN, HERRAMIENTA, EQUIPO Y MANO DE OBRA</t>
  </si>
  <si>
    <t>CONSTRUCCIÓN DE JARDINERA CIRCULAR, DE CONCRETO REFORZADO, RECUBIERTA CON DECK SINTETICO TIPO MADERA COLOR CAFÉ.DE 5.30M DE DIAMETRO Y 0.80M DE ALTURA FORMADO CON CONCRETO F´C=150 KG/CM2 Y COLOCACION DE VARILLA DEL No.3 @20 PARA TEMPERATURA , INCLUYE: CAMA DE GRAVAS DE 15 CM DE ESPESOR EN LA PARTE BAJA, RELLENO CON TIERRA VEGETAL, Y SARPEO Y PINTURA DE LA JARDINERA DEL COLOR QUE INDIQUE LA DEPENDENCIA</t>
  </si>
  <si>
    <t>CONSTRUCCIÓN DE RAMPA PARA DISCAPACITADOS DE CONCRETO DE 1.50M DE BASE Y 6M DE LONGITUD PARA INCORPORAR FLUJO PEATONAL DE LAS CALLES A ZONA DE PLAZOLETA, INCLUYE MATERIALES, HERRAMIENTA, CIMBRADO, COLADO DE CONCRETO, ACABADO RUGOSO (O EL INDICADO POR LA DEPENDENCIA), MANO DE OBRA</t>
  </si>
  <si>
    <t xml:space="preserve">SUMINISTRO E INSTALACIÓN DE POLIDUCTO CORRUGADO FLEXIBLE COLOR ROJO (SERVICIO PESADO) DE 32 MM DE DIAM. (1 1/4¨) ENTERRADO A 65CMS.  Y RECUBIERTO 5CMS. DE CONCRETO (F´C=100KGS/CM2)  INCLUYE GUÍA DE ALAMBRE GALVANIZADO, RUPTURA Y REPOSICIÓN DE CARPETAS Ò CAMELLONES Y TODO LO NECESARIO PARA SU CORRECTA INSTALACIÓN   </t>
  </si>
  <si>
    <t>SUMINISTRO E INSTALACION DE ACOMETIDAS ELECTRICAS</t>
  </si>
  <si>
    <t>SUMINISTRO E INSTALACION DE LUMINARIO TIPO WALLPACK MONTADA EN MURO VSAP  250 W MARCA HOLOPHANE. INCLUYE: ANDAMIOS, MATERIALES, EQUIPO, PRUEBAS, HERRAMIENTA Y MANO DE OBRA.</t>
  </si>
  <si>
    <t>CONSTRUCCIÓN DE BANQUETA DE CONCRETO HIDRÁULICO DE  0.15 M DE ESPESOR, PREMEZCLADO EN PLANTA F'C = 200 KG/CM², T.M.A. 3/4", ARMADA CON MALLA ELECTROSOLDADA 6-6/10-10, ACABADO ESCOBILLADO, RAYADOR Y VOLTEADOR, JUNTAS A CADA 6.00 MTS. MAXIMO, INCLUYE: CURADO CON MEMBRANA, CIMBRA, DESCIMBRA, MALLA ELECTROSOLDADA, RETIRO DE MATERIAL SOBRANTE, HERRAMIENTA, EQUIPO, LIMPIEZA DE DESPERDICIOS Y MANO DE OBRA. P.U.O.T.</t>
  </si>
  <si>
    <t>DEMOLICIÒN DE CORDON DE CONCRETO EXISTENTE. INCLUYE: CORTE CON DISCO, CARGA Y RETIRO DE MATERIAL FUERA DE LA OBRA A TIRO LIBRE, ACARREOS, EQUIPO, HERRAMIENTA Y MANO DE OBRA.</t>
  </si>
  <si>
    <t>21.01</t>
  </si>
  <si>
    <t>21.03</t>
  </si>
  <si>
    <t xml:space="preserve">SUMINISTRO E INSTALACIÓN DE TUBO CONDUIT TIPO POLIDUCTO USO ELECTRICO  PG-25 mm∅  INCLUYE GUÍA DE ALAMBRE GALVANIZADO, RUPTURA Y REPOSICIÓN DE CARPETAS Ò CAMELLONES Y TODO LO NECESARIO PARA SU CORRECTA INSTALACIÓN   </t>
  </si>
  <si>
    <t xml:space="preserve">SUMINISTRO E INSTALACIÓN DE  TUBO CONDUIT TIPO POLIDUCTO USO ELECTRICO PG-32 mm∅  INCLUYE GUÍA DE ALAMBRE GALVANIZADO, RUPTURA Y REPOSICIÓN DE CARPETAS Ò CAMELLONES Y TODO LO NECESARIO PARA SU CORRECTA INSTALACIÓN   </t>
  </si>
  <si>
    <t>SUMINISTRO E INSTALACION DE REGISTRO ELECTRICO EN PISO FABRICADO EN SITIO DE 60X60X75 Cms. CON MARCO Y CONTRAMARCO DE ANGULO DE FIERRO, TODO CONSTRUIDO CON CONCRETO f'c=200Kg./Cm2.</t>
  </si>
  <si>
    <t>REGISTRO ELECTRICO EN PISO FABRICADO EN SITIO DE 80X80X75 Cms. CON MARCO Y CONTRAMARCO DE ANGULO DE FIERRO, TODO CONSTRUIDO CON CONCRETO f'c=200Kg./Cm2.</t>
  </si>
  <si>
    <t xml:space="preserve">TRAZO Y NIVELACION DE LA ZONA QUE SE DESTINARA PARA USO DE CICLOVIA, DE ACUERDOA  PROYECTO, CON APARATOR TOPOGRAFICOS Y DE ACUERDO A LAS COORDENADAS DE PROYECTO. INCLUYE EL TRAZO DE TODOAS Y CADA UNA DE LAS MARCAS EN EL PAVIMENTO ESTABLECIDAS EN EL PROYECTO Y LOS ELEMENTOS QUE SOLICITE LA SUPERVISION. </t>
  </si>
  <si>
    <t>SUMINISTRO Y APLICACIÓN DE PINTURA TIPO TERMOPLASTICA COLOR AMARILLO SOBRE PAVIMENTO ASFÁLTICO  TIPO M-2.2 RAYA DOBLE CONTINUA  PARA DELIMITACION DE CARRILES EXCLUSIVOS EN ESTE CASO CARRIL EXCLUSIVO PARA CICLOVIA.  INCLUYE: SUMINISTRO DE MATERIAL, MICROESFERA DE VIDRIO, LIMPIEZA DE LA SUPERFICIE, EQUIPO, HERRAMIENTA Y MANO DE OBRA.</t>
  </si>
  <si>
    <t>SUMINISTRO Y APLICACIÓN DE PINTURA TIPO TIPO TRAFICO BASE AGUA COLOR VERDE SOBRE PAVIMENTO ASFÁLTICO EN ZONA DE CICLOVIA (INCLUYENDO TODA EL AREA DE LA CICLOVIA)  INCLUYE: SUMINISTRO DE MATERIAL,  LIMPIEZA DE LA SUPERFICIE, EQUIPO, HERRAMIENTA Y MANO DE OBRA.</t>
  </si>
  <si>
    <t>MARCAJE PARA IDENTIFICAR CICLOVIA M-15 PINTADA SOBRE EL PAVIMENTO CON PINTURA DE TRANSITO COLOR BLANCO REFLEJNTE. LA MARCA ESTARA COMPUESTA DE ACUERDO A ESPECIFICACIONES CON LA LEYANDA "SOLO" M-11.3, EL SIMBOLO DE BICICLETA M-14 Y 2 FLECHAS TIPO M-11.1 MARCADAS CON LAS DIMENSIONES Y DISTANCIAS INDICADAS EN LA ESPECIFICACION CORRESPONDIENTE. INCLUYE: SUMINISTRO DE MATERIAL, MICROESFERA DE VIDRIO, LIMPIEZA DE LA SUPERFICIE, EQUIPO, HERRAMIENTA Y MANO DE OBRA.</t>
  </si>
  <si>
    <t>SUMINISTRO E INSTALACION DE "DELINEADOR DE CARRIL EXCLUSIVO TIPO "A"", DE POLIETILENO DE ALTA DENSIDAD COLOR AMARILLO, DE 77.0 cm DE LARGO, 150 cm DE ANCHO Y 10.0 cm, DE ALTURA DE ACUERDO A ESPECIFICACIONES DE PROYECTO, INCLUYE EL SUMINISTRO DE TODOS LOS MATERIALES, FLETES Y ACARREOS, LIMPIEZA DE LA SUPERFICIE, EQUIPO, HERRAMIENTA Y MANO DE OBRA.</t>
  </si>
  <si>
    <t>SUMINISTRO Y APLICACIÓN DE PINTURA TIPO TERMOPLASTICA, COLOR BLANCO SOBRE PAVIMENTO ASFÁLTICO DE 10 CMS. DE ANCHO PARA CONFIGURACIÓN DE AREAS MUERTAS. INCLUYE: SUMINISTRO DE MATERIAL, MICROESFERA DE VIDRIO, LIMPIEZA DE LA SUPERFICIE, EQUIPO, HERRAMIENTA Y MANO DE OBRA.</t>
  </si>
  <si>
    <t>SUMINISTRO E INSTALACION DE PISO DE ADOQUÍN MODELO VENECIA, MARCA TABICEL O SIMILAR, FORMATO RECTANGULAR DE 0.10X0.20X0.08 M, COLOR NEGRO,INCLUYE  SUMINISTRO Y COLOCACION DE  MORTERO CEMENTO ARENA PORP. 1:4 SOBRE LOSA DE CONCRET, HERRAMIENTAS, EEQUIPO Y MANO DE OBRA</t>
  </si>
  <si>
    <t>CATALOGO DE CONCEPTOS</t>
  </si>
  <si>
    <t>NÚMERO DE LICITACIÓN:</t>
  </si>
  <si>
    <t>NOMBRE DE LA OBRA:</t>
  </si>
  <si>
    <t>UBICACIÓN:</t>
  </si>
  <si>
    <t>EL SAUCITO, SAN LUIS POTOSÍ, S.L.P.</t>
  </si>
  <si>
    <t>PRECIO UNITARIO CON LETRA</t>
  </si>
  <si>
    <t>LO-EST-245800030-76-2022</t>
  </si>
  <si>
    <t>CONSTRUCCION DE PLAZOLETA, ALUMBRADO PUBLICO, IMAGEN URBANA Y SEÑALAMIENTO VIAL Y PEATONAL PARA PASO INFERIOR VEHICULAR EN CARRETERA A ZACATECAS A LA ALTURA DEL SAUCITO, SAN LUIS POTOSÍ</t>
  </si>
  <si>
    <r>
      <t xml:space="preserve">SUMINISTRO E INSTALACION DE </t>
    </r>
    <r>
      <rPr>
        <b/>
        <sz val="9"/>
        <rFont val="Arial"/>
        <family val="2"/>
      </rPr>
      <t>SEÑAL RESTRICTIVA  SR- "VARIABLE", DE 71 X 71 CMS</t>
    </r>
    <r>
      <rPr>
        <sz val="9"/>
        <rFont val="Arial"/>
        <family val="2"/>
      </rPr>
      <t xml:space="preserve">. FABRICADA EN LAMINA GALVANIZADA  CAL. 16 EN ACABADO FONDO REFLEJANTE GRADO DIAMANTE E IMPRESIÓN SERIGRAFICA A UNA TINTA, CHAROLA. INCLUYE: 1 POSTES PTR GALVANIZADO DE 2" X 2" X 4.00 MTS. TORNILLERIA, EXCAVACION, CONCRETO Y MANO DE OBRA. </t>
    </r>
  </si>
  <si>
    <r>
      <t xml:space="preserve">SUMINISTRO E INSTALACION DE </t>
    </r>
    <r>
      <rPr>
        <b/>
        <sz val="9"/>
        <rFont val="Arial"/>
        <family val="2"/>
      </rPr>
      <t>SEÑAL PREVENTIVA  SP- "VARIABLE" DE 71 X 71 CMS</t>
    </r>
    <r>
      <rPr>
        <sz val="9"/>
        <rFont val="Arial"/>
        <family val="2"/>
      </rPr>
      <t xml:space="preserve"> FABRICADA EN LAMINA GALVANIZADA CAL. 16 EN ACABADO FONDO REFLEJANTE GRADO DIAMANTE E IMPRESIÓN SERIGRAFICA A UNA TINTA, CHAROLA. INCLUYE: 1 POSTES PTR GALVANIZADO DE 2" X 2" X 4.00 MTS. TORNILLERIA, EXCAVACION, CONCRETO Y MANO DE OBRA. </t>
    </r>
  </si>
  <si>
    <r>
      <t xml:space="preserve">SUMINISTRO E INSTALACION DE </t>
    </r>
    <r>
      <rPr>
        <b/>
        <sz val="9"/>
        <rFont val="Arial"/>
        <family val="2"/>
      </rPr>
      <t>SEÑAL DE ALTO  SR-6 DE 71 X 71 CMS</t>
    </r>
    <r>
      <rPr>
        <sz val="9"/>
        <rFont val="Arial"/>
        <family val="2"/>
      </rPr>
      <t xml:space="preserve"> FABRICADA EN LAMINA GALVANIZADA CAL. 16 EN ACABADO FONDO REFLEJANTE GRADO DIAMANTE E IMPRESIÓN SERIGRAFICA A UNA TINTA, CHAROLA. INCLUYE: 1 POSTES PTR GALVANIZADO DE 2" X 2" X 4.00 MTS. TORNILLERIA, EXCAVACION, CONCRETO Y MANO DE OBRA. </t>
    </r>
  </si>
  <si>
    <r>
      <t xml:space="preserve">SUMINISTRO E INSTALACION DE </t>
    </r>
    <r>
      <rPr>
        <b/>
        <sz val="9"/>
        <rFont val="Arial"/>
        <family val="2"/>
      </rPr>
      <t>SEÑAL OD-12 "CHEVRONES", DE 60 X 45 CMS</t>
    </r>
    <r>
      <rPr>
        <sz val="9"/>
        <rFont val="Arial"/>
        <family val="2"/>
      </rPr>
      <t xml:space="preserve">. FABRICADA EN LAMINA GALVANIZADA  CAL. 16 EN ACABADO FONDO REFLEJANTE GRADO DIAMANTE E IMPRESIÓN SERIGRAFICA A UNA TINTA, CHAROLA. INCLUYE: POSTE PTR GALVANIZADO DE 2" X 2" X 3.50 MTS. TORNILLERIA, EXCAVACION, CONCRETO Y MANO DE OBRA. </t>
    </r>
  </si>
  <si>
    <t>SUMINISTRO E INSTALACIÓN DE SUBESTACIÓN SUBTERRANEA INCLUYE: , 25KVA. 15KV-220/127V. 113.64AMP. MONOFASICO TIPO SUMERGIBLE, INCLUYE: BOVEDA DE TRANSFORMADOR, AISLADORES, APARTA RAYOS, CORTA CIRCUITOS, FUSIBLES, HERRAJES, SISTEMAS DE TIERRA, MUFA DE 38MM, TUBO CONDUIT GALVANIZADO DE 38MM, BASE PARA MEDIDOR 5X100AMP, TUBO FLEXIBLE LIQUIDTHIGT DE 38MM CON SUS CONECTORES, TUBO CONDUIT DE 51MM  CON CODO DE 90º, CONTRA Y MONITOR DE 51MM, INCLUYE: ACARREO, MANO DE OBRA, ASESORIA, PRUEBA DE LOS EQUIPOS Y  TODO LO NECESARIO PARA SU CORRECTA INSTALACIÓN Y FUNCIONAMIENTO.</t>
  </si>
  <si>
    <t>SUMINISTRO E INSTALACIÓN DE SUBESTACIÓN SUBTERRANEA INCLUYE: , T15KVA. 15KV-220/127V. 68.18AMP. MONOFASICO TIPO POSTE INCLUYE:  BOVEDA DE TRANSFORMADOR,  AISLADORES, APARTA RAYOS, CORTA CIRCUITOS, FUSIBLES, HERRAJES, SISTEMAS DE TIERRA, MUFA DE 38MM, TUBO CONDUIT GALVANIZADO DE 38MM, BASE PARA MEDIDOR 5X100AMP, TUBO FLEXIBLE LIQUIDTHIGT DE 38MM CON SUS CONECTORES, TUBO CONDUIT DE 51MM  CON CODO DE 90º, CONTRA Y MONITOR DE 51MM, INCLUYE: ACARREO, MANO DE OBRA, ASESORIA, PRUEBA DE LOS EQUIPOS Y  TODO LO NECESARIO PARA SU CORRECTA INSTALACIÓN Y FUNCIONAMIENTO.</t>
  </si>
  <si>
    <t>SUBTOTAL:</t>
  </si>
  <si>
    <t>SUMINISTRO Y  PLANTADO DE ÉBANO (PHITECELLOBIUM EBANO)  DE 150 CM MIN DE ALTURA. INCLUYE: MATERIALES, FLETE, ACARREOS, EXCAVACION, CONFORMACION DE CAJETE, CARGA Y RETIRO DE MATERIAL SOBRANTE FUERA DE LA OBRA, AGUA PARA SU MANTENIMIENTO POR 30 DIAS, EQUIPO, HERRAMIENTA Y MANO DE OBRA.</t>
  </si>
  <si>
    <t>SUMINISTRO Y  PLANTADO DE GUAYABILLO (PSIDIUM GUAJAVA)  DE 150 CM MIN DE ALTURA. INCLUYE: MATERIALES, FLETE, ACARREOS, EXCAVACION, CONFORMACION DE CAJETE, CARGA Y RETIRO DE MATERIAL SOBRANTE FUERA DE LA OBRA, AGUA PARA SU MANTENIMIENTO POR 30 DIAS, EQUIPO, HERRAMIENTA Y MANO DE OBRA.</t>
  </si>
  <si>
    <t>SUMINISTRO Y  PLANTADO DE JACARANDA (JACARANDA MIMOSIFOLIA)  DE 150 CM MIN DE ALTURA. INCLUYE: MATERIALES, FLETE, ACARREOS, EXCAVACION, CONFORMACION DE CAJETE, CARGA Y RETIRO DE MATERIAL SOBRANTE FUERA DE LA OBRA, AGUA PARA SU MANTENIMIENTO POR 30 DIAS, EQUIPO, HERRAMIENTA Y MANO DE OBRA.</t>
  </si>
  <si>
    <t>SUMINISTRO Y  PLANTADO DE LAVANDA (PHITECELLOBIUM EBANO)   DE 80 CM MIN DE ALTURA. INCLUYE: MATERIALES, FLETE, ACARREOS, EXCAVACION, CONFORMACION DE CAJETE, CARGA Y RETIRO DE MATERIAL SOBRANTE FUERA DE LA OBRA, AGUA PARA SU MANTENIMIENTO POR 30 DIAS, EQUIPO, HERRAMIENTA Y MANO DE OBRA.</t>
  </si>
  <si>
    <t>SUMINISTRO Y  PLANTADO DE PENNISETUM VERDE (PENNISETUM SETACEUM)   DE 10 CM MIN DE ALTURA. INCLUYE: MATERIALES, FLETE, ACARREOS, EXCAVACION, CONFORMACION DE CAJETE, CARGA Y RETIRO DE MATERIAL SOBRANTE FUERA DE LA OBRA, AGUA PARA SU MANTENIMIENTO POR 30 DIAS, EQUIPO, HERRAMIENTA Y MANO DE OBRA.</t>
  </si>
  <si>
    <t>SUMINISTRO Y  PLANTADO DE ROMERO (ROSMARINUS OFFICINALIS):   DE 10 CM MIN DE ALTURA. INCLUYE: MATERIALES, FLETE, ACARREOS, EXCAVACION, CONFORMACION DE CAJETE, CARGA Y RETIRO DE MATERIAL SOBRANTE FUERA DE LA OBRA, AGUA PARA SU MANTENIMIENTO POR 30 DIAS, EQUIPO, HERRAMIENTA Y MANO DE OBRA.</t>
  </si>
  <si>
    <t>SUMINISTRO Y  PLANTADO DE PASTO SAN AGUSTÍN (STENOTAPHRUM SECUNDATUM) DE 10 CM MIN DE ALTURA. INCLUYE: MATERIALES, FLETE, ACARREOS, EXCAVACION, CONFORMACION DE CAJETE, CARGA Y RETIRO DE MATERIAL SOBRANTE FUERA DE LA OBRA, AGUA PARA SU MANTENIMIENTO POR 30 DIAS, EQUIPO, HERRAMIENTA Y MANO DE OBRA.</t>
  </si>
  <si>
    <t>SUMINISTRO  E INSTALACION DE BANCA PARA EXTERIOR MODELO BANCA TRADICIONAL 04, MARCA MURBAN O SIMILAR, DE ACERO INOXIDABLE Y MADERA, DE 1.52X0.60 M CON 0.80 M DE ALTURA CON CAPACIDAD PARA 3 PERSONAS, ACABADO PULIDO, COLOCADO CON TORNILLOS O AHOGANDO EN CONCRETO.INCLUYE:  HERRAMIENTA Y MANO DE OBRA.</t>
  </si>
  <si>
    <t>SUMINISTRO  E INSTALACION DE BOTE DE BASURA PARA EXTERIOR CON CENICERO MODELO BOTE PREMIUM 05, MARCA MURBAN O SIMILAR, DE LÁMINA DE ACERO AL CARBÓN CAL. 14 Y CAL. 18, DE 0.42X0.42 M CON 1.03 M DE ALTURA, ACABADO EN PINTURA ELECTROSTÁTICA COLOR NEGRA, COLOCADO CON TRONILLOS O ANCLANDO A CEMENTO .INCLUYE:  HERRAMIENTA Y MANO DE OBRA.</t>
  </si>
  <si>
    <t>SUMINISTRO  E INSTALACION DE BOLARDO MODELO B11, MARCA MURBAN O SIMILAR, DE ALUMINIO FUNDIDO, DE 0.65 M DE ALTURA, CON ACABADO EN PINTURA ELECTROSTÁTICA COLOR NEGRO, COLOCADO ANCLADO A CEMENTO.INCLUYE:  HERRAMIENTA Y MANO DE OBRA.</t>
  </si>
  <si>
    <t>SUMINISTRO  E INSTALACION DE RACK PARA BICICLETAS MODELO M13, MARCA MURBAN O SIMILAR, DE ACEOR INOXIDABLE, 2.23 M DE LONGITUD POR 1.20 M DE ALTURA, CAPACIDAD PARA 5 BICICLETAS, COLOCADO CON TORNILLOS O ANCLADO A CEMENTO.INCLUYE:  HERRAMIENTA Y MANO DE OBRA.</t>
  </si>
  <si>
    <t>SUMINISTRO  E INSTALACION DE BANCA EN JARDINERA HECHA A LA MEDIDA EN SITIO,  FORMA CUADRADA DE 2.00X2.00 M, DE CONCRETO CON ACABADO EN DECK SINTETICO TIPO MADERA.INCLUYE:  HERRAMIENTA Y MANO DE OBRA.</t>
  </si>
  <si>
    <t>SUMINISTRO  E INSTALACION DECUBIERTA TIPO PÉRGOLA CON FORMA CIRCULAR, DÍAMETRO DE 7.35 M, CON ESTRUCTURA DE PERFILES DE ACERO Y ACABADO EN PINTURA COLOR NEGRA Y CAFÉ.INCLUYE:  HERRAMIENTA Y MANO DE OBRA.</t>
  </si>
  <si>
    <t>SUMINISTRO  E INSTALACION DECUBIERTA TIPO PÉRGOLA CON FORMA CURVA, CON UNA LONGITUD DE 12.70 M, CON ESTRUCTURA DE PERFILES DE ACERO Y ACABADO EN PINTURA COLOR NEGRA Y CAFÉ.INCLUYE:  HERRAMIENTA Y MANO DE OBRA.</t>
  </si>
  <si>
    <t>SUMINISTRO Y PLANTADO DE PASTO SAN AGUSTIN  4 CM MIN DE ALTURA. INCLUYE: MATERIALES, FLETE, ACARREOS, EXCAVACION, CONFORMACION DE CAJETE, CARGA Y RETIRO DE MATERIAL SOBRANTE FUERA DE LA OBRA, AGUA PARA SU MANTENIMIENTO POR 30 DIAS, EQUIPO, HERRAMIENTA Y MANO DE OBRA.</t>
  </si>
  <si>
    <t>SUB-TOTAL:</t>
  </si>
  <si>
    <t>I.V.A. (16 %):</t>
  </si>
  <si>
    <t>T  O  T  A  L:</t>
  </si>
  <si>
    <t>IMPORTE TOTAL CON LETRA: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</si>
</sst>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quot;$&quot;* #,##0.00_-;_-&quot;$&quot;* &quot;-&quot;??_-;_-@_-"/>
    <numFmt numFmtId="164" formatCode="_(* #,##0.00_);_(* \(#,##0.00\);_(* &quot;-&quot;??_);_(@_)"/>
    <numFmt numFmtId="165" formatCode="&quot;$&quot;#,##0.00"/>
    <numFmt numFmtId="166" formatCode="00"/>
    <numFmt numFmtId="167" formatCode="000"/>
    <numFmt numFmtId="168" formatCode="#,##0.0"/>
    <numFmt numFmtId="169" formatCode="&quot;$&quot;#,##0.00;[Red]&quot;$&quot;#,##0.00"/>
  </numFmts>
  <fonts count="21" x14ac:knownFonts="1">
    <font>
      <sz val="10"/>
      <name val="Arial"/>
    </font>
    <font>
      <sz val="11"/>
      <color theme="1"/>
      <name val="Calibri"/>
      <family val="2"/>
      <scheme val="minor"/>
    </font>
    <font>
      <sz val="10"/>
      <name val="Arial"/>
      <family val="2"/>
    </font>
    <font>
      <b/>
      <sz val="10"/>
      <name val="Arial"/>
      <family val="2"/>
    </font>
    <font>
      <b/>
      <sz val="9"/>
      <name val="Arial"/>
      <family val="2"/>
    </font>
    <font>
      <b/>
      <sz val="20"/>
      <name val="Arial"/>
      <family val="2"/>
    </font>
    <font>
      <b/>
      <sz val="13"/>
      <name val="Arial"/>
      <family val="2"/>
    </font>
    <font>
      <b/>
      <i/>
      <sz val="10"/>
      <name val="Arial"/>
      <family val="2"/>
    </font>
    <font>
      <sz val="9"/>
      <name val="Arial"/>
      <family val="2"/>
    </font>
    <font>
      <sz val="9"/>
      <color indexed="10"/>
      <name val="Arial"/>
      <family val="2"/>
    </font>
    <font>
      <sz val="10"/>
      <color theme="0" tint="-0.499984740745262"/>
      <name val="Arial"/>
      <family val="2"/>
    </font>
    <font>
      <sz val="10"/>
      <name val="Arial"/>
      <family val="2"/>
    </font>
    <font>
      <sz val="8"/>
      <color theme="1"/>
      <name val="Arial"/>
      <family val="2"/>
    </font>
    <font>
      <sz val="10"/>
      <color rgb="FFFF0000"/>
      <name val="Arial"/>
      <family val="2"/>
    </font>
    <font>
      <sz val="11"/>
      <color rgb="FF000000"/>
      <name val="Calibri"/>
      <family val="2"/>
    </font>
    <font>
      <b/>
      <sz val="10"/>
      <color theme="1"/>
      <name val="Arial"/>
      <family val="2"/>
    </font>
    <font>
      <b/>
      <u/>
      <sz val="10"/>
      <name val="Arial"/>
      <family val="2"/>
    </font>
    <font>
      <b/>
      <sz val="11"/>
      <color theme="1"/>
      <name val="Calibri"/>
      <family val="2"/>
      <scheme val="minor"/>
    </font>
    <font>
      <sz val="11"/>
      <color theme="1"/>
      <name val="Agency FB"/>
      <family val="2"/>
    </font>
    <font>
      <b/>
      <sz val="16"/>
      <name val="Arial"/>
      <family val="2"/>
    </font>
    <font>
      <b/>
      <sz val="12"/>
      <name val="Arial"/>
      <family val="2"/>
    </font>
  </fonts>
  <fills count="8">
    <fill>
      <patternFill patternType="none"/>
    </fill>
    <fill>
      <patternFill patternType="gray125"/>
    </fill>
    <fill>
      <patternFill patternType="solid">
        <fgColor indexed="15"/>
        <bgColor indexed="64"/>
      </patternFill>
    </fill>
    <fill>
      <patternFill patternType="solid">
        <fgColor indexed="9"/>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s>
  <borders count="2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8">
    <xf numFmtId="0" fontId="0" fillId="0" borderId="0"/>
    <xf numFmtId="164" fontId="2" fillId="0" borderId="0" applyFont="0" applyFill="0" applyBorder="0" applyAlignment="0" applyProtection="0"/>
    <xf numFmtId="44" fontId="11" fillId="0" borderId="0" applyFont="0" applyFill="0" applyBorder="0" applyAlignment="0" applyProtection="0"/>
    <xf numFmtId="0" fontId="1" fillId="0" borderId="0"/>
    <xf numFmtId="44" fontId="1" fillId="0" borderId="0" applyFont="0" applyFill="0" applyBorder="0" applyAlignment="0" applyProtection="0"/>
    <xf numFmtId="44" fontId="2" fillId="0" borderId="0" applyFont="0" applyFill="0" applyBorder="0" applyAlignment="0" applyProtection="0"/>
    <xf numFmtId="0" fontId="14" fillId="0" borderId="0"/>
    <xf numFmtId="0" fontId="2" fillId="0" borderId="0"/>
  </cellStyleXfs>
  <cellXfs count="128">
    <xf numFmtId="0" fontId="0" fillId="0" borderId="0" xfId="0"/>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2" xfId="0" applyFont="1" applyFill="1" applyBorder="1"/>
    <xf numFmtId="0" fontId="7" fillId="0" borderId="0" xfId="0" applyFont="1" applyAlignment="1">
      <alignment horizontal="right"/>
    </xf>
    <xf numFmtId="167" fontId="8" fillId="0" borderId="3" xfId="0" applyNumberFormat="1" applyFont="1" applyBorder="1" applyAlignment="1">
      <alignment horizontal="center"/>
    </xf>
    <xf numFmtId="166" fontId="8" fillId="0" borderId="3" xfId="0" applyNumberFormat="1" applyFont="1" applyBorder="1" applyAlignment="1">
      <alignment horizontal="center"/>
    </xf>
    <xf numFmtId="166" fontId="8" fillId="0" borderId="4" xfId="0" applyNumberFormat="1" applyFont="1" applyBorder="1" applyAlignment="1">
      <alignment horizontal="center"/>
    </xf>
    <xf numFmtId="0" fontId="8" fillId="0" borderId="5" xfId="0" applyFont="1" applyBorder="1" applyAlignment="1">
      <alignment horizontal="center"/>
    </xf>
    <xf numFmtId="0" fontId="8" fillId="0" borderId="5" xfId="0" applyFont="1" applyBorder="1"/>
    <xf numFmtId="164" fontId="8" fillId="0" borderId="5" xfId="1" applyFont="1" applyBorder="1"/>
    <xf numFmtId="0" fontId="8" fillId="0" borderId="3" xfId="0" applyFont="1" applyBorder="1" applyAlignment="1">
      <alignment horizontal="center"/>
    </xf>
    <xf numFmtId="0" fontId="8" fillId="0" borderId="3" xfId="0" applyFont="1" applyBorder="1"/>
    <xf numFmtId="164" fontId="8" fillId="0" borderId="3" xfId="1" applyFont="1" applyBorder="1"/>
    <xf numFmtId="167" fontId="8" fillId="0" borderId="6" xfId="0" applyNumberFormat="1" applyFont="1" applyBorder="1" applyAlignment="1">
      <alignment horizontal="center"/>
    </xf>
    <xf numFmtId="166" fontId="8" fillId="0" borderId="6" xfId="0" applyNumberFormat="1" applyFont="1" applyBorder="1" applyAlignment="1">
      <alignment horizontal="center"/>
    </xf>
    <xf numFmtId="0" fontId="8" fillId="0" borderId="6" xfId="0" applyFont="1" applyBorder="1" applyAlignment="1">
      <alignment horizontal="center"/>
    </xf>
    <xf numFmtId="0" fontId="8" fillId="0" borderId="6" xfId="0" applyFont="1" applyBorder="1"/>
    <xf numFmtId="164" fontId="8" fillId="0" borderId="6" xfId="1" applyFont="1" applyBorder="1"/>
    <xf numFmtId="0" fontId="4" fillId="0" borderId="7" xfId="0" applyFont="1" applyBorder="1" applyAlignment="1">
      <alignment horizontal="left"/>
    </xf>
    <xf numFmtId="0" fontId="8" fillId="0" borderId="0" xfId="0" applyFont="1" applyAlignment="1">
      <alignment horizontal="center"/>
    </xf>
    <xf numFmtId="0" fontId="8" fillId="0" borderId="0" xfId="0" applyFont="1"/>
    <xf numFmtId="0" fontId="4" fillId="0" borderId="0" xfId="0" applyFont="1" applyAlignment="1">
      <alignment horizontal="right"/>
    </xf>
    <xf numFmtId="0" fontId="8" fillId="0" borderId="0" xfId="0" applyFont="1" applyAlignment="1">
      <alignment horizontal="right"/>
    </xf>
    <xf numFmtId="0" fontId="8" fillId="0" borderId="8" xfId="0" applyFont="1" applyBorder="1"/>
    <xf numFmtId="0" fontId="8" fillId="0" borderId="7" xfId="0"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0" fontId="8" fillId="0" borderId="10" xfId="0" applyFont="1" applyBorder="1"/>
    <xf numFmtId="0" fontId="8" fillId="0" borderId="11" xfId="0" applyFont="1" applyBorder="1"/>
    <xf numFmtId="0" fontId="8" fillId="0" borderId="12" xfId="0" applyFont="1" applyBorder="1" applyAlignment="1">
      <alignment horizontal="center"/>
    </xf>
    <xf numFmtId="0" fontId="8" fillId="0" borderId="12" xfId="0" applyFont="1" applyBorder="1"/>
    <xf numFmtId="164" fontId="8" fillId="0" borderId="12" xfId="1" applyFont="1" applyBorder="1"/>
    <xf numFmtId="167" fontId="8" fillId="0" borderId="12" xfId="0" applyNumberFormat="1" applyFont="1" applyBorder="1" applyAlignment="1">
      <alignment horizontal="center"/>
    </xf>
    <xf numFmtId="166" fontId="8" fillId="0" borderId="12" xfId="0" applyNumberFormat="1" applyFont="1" applyBorder="1" applyAlignment="1">
      <alignment horizontal="center"/>
    </xf>
    <xf numFmtId="40" fontId="8" fillId="0" borderId="5" xfId="1" applyNumberFormat="1" applyFont="1" applyBorder="1" applyAlignment="1">
      <alignment horizontal="center"/>
    </xf>
    <xf numFmtId="40" fontId="8" fillId="0" borderId="5" xfId="1" applyNumberFormat="1" applyFont="1" applyBorder="1"/>
    <xf numFmtId="40" fontId="8" fillId="0" borderId="3" xfId="1" applyNumberFormat="1" applyFont="1" applyBorder="1"/>
    <xf numFmtId="40" fontId="4" fillId="0" borderId="3" xfId="1" applyNumberFormat="1" applyFont="1" applyBorder="1" applyAlignment="1">
      <alignment horizontal="right"/>
    </xf>
    <xf numFmtId="40" fontId="4" fillId="0" borderId="3" xfId="1" applyNumberFormat="1" applyFont="1" applyBorder="1"/>
    <xf numFmtId="40" fontId="8" fillId="0" borderId="12" xfId="1" applyNumberFormat="1" applyFont="1" applyBorder="1"/>
    <xf numFmtId="40" fontId="8" fillId="0" borderId="6" xfId="1" applyNumberFormat="1" applyFont="1" applyBorder="1"/>
    <xf numFmtId="40" fontId="4" fillId="0" borderId="6" xfId="1" applyNumberFormat="1" applyFont="1" applyBorder="1"/>
    <xf numFmtId="40" fontId="8" fillId="0" borderId="0" xfId="0" applyNumberFormat="1" applyFont="1"/>
    <xf numFmtId="40" fontId="4" fillId="0" borderId="0" xfId="0" applyNumberFormat="1" applyFont="1"/>
    <xf numFmtId="40" fontId="0" fillId="0" borderId="0" xfId="0" applyNumberFormat="1"/>
    <xf numFmtId="167" fontId="9" fillId="0" borderId="3" xfId="0" applyNumberFormat="1" applyFont="1" applyBorder="1" applyAlignment="1">
      <alignment horizontal="center"/>
    </xf>
    <xf numFmtId="166" fontId="9" fillId="0" borderId="3" xfId="0" applyNumberFormat="1" applyFont="1" applyBorder="1" applyAlignment="1">
      <alignment horizontal="center"/>
    </xf>
    <xf numFmtId="0" fontId="9" fillId="0" borderId="3" xfId="0" applyFont="1" applyBorder="1" applyAlignment="1">
      <alignment horizontal="center"/>
    </xf>
    <xf numFmtId="0" fontId="9" fillId="0" borderId="3" xfId="0" applyFont="1" applyBorder="1"/>
    <xf numFmtId="164" fontId="9" fillId="0" borderId="3" xfId="1" applyFont="1" applyBorder="1"/>
    <xf numFmtId="40" fontId="9" fillId="0" borderId="3" xfId="1" applyNumberFormat="1" applyFont="1" applyBorder="1"/>
    <xf numFmtId="0" fontId="2" fillId="0" borderId="0" xfId="0" applyFont="1" applyAlignment="1">
      <alignment horizontal="center" vertical="top"/>
    </xf>
    <xf numFmtId="0" fontId="2" fillId="0" borderId="0" xfId="0" applyFont="1"/>
    <xf numFmtId="2" fontId="2" fillId="0" borderId="0" xfId="0" applyNumberFormat="1" applyFont="1" applyAlignment="1">
      <alignment horizontal="center" vertical="top"/>
    </xf>
    <xf numFmtId="0" fontId="2" fillId="0" borderId="0" xfId="0" applyFont="1" applyAlignment="1">
      <alignment horizontal="justify" vertical="top" wrapText="1"/>
    </xf>
    <xf numFmtId="0" fontId="10" fillId="0" borderId="0" xfId="0" applyFont="1"/>
    <xf numFmtId="0" fontId="10" fillId="3" borderId="0" xfId="0" applyFont="1" applyFill="1"/>
    <xf numFmtId="168" fontId="2" fillId="0" borderId="0" xfId="0" applyNumberFormat="1" applyFont="1" applyAlignment="1">
      <alignment vertical="top"/>
    </xf>
    <xf numFmtId="165" fontId="2" fillId="0" borderId="0" xfId="0" applyNumberFormat="1" applyFont="1" applyAlignment="1">
      <alignment vertical="top"/>
    </xf>
    <xf numFmtId="0" fontId="3" fillId="0" borderId="0" xfId="0" applyFont="1" applyAlignment="1">
      <alignment horizontal="center" vertical="top"/>
    </xf>
    <xf numFmtId="0" fontId="3" fillId="0" borderId="0" xfId="0" applyFont="1" applyAlignment="1">
      <alignment horizontal="justify" vertical="top" wrapText="1"/>
    </xf>
    <xf numFmtId="168" fontId="3" fillId="0" borderId="0" xfId="0" applyNumberFormat="1" applyFont="1" applyAlignment="1">
      <alignment vertical="top"/>
    </xf>
    <xf numFmtId="0" fontId="3" fillId="0" borderId="0" xfId="0" applyFont="1" applyAlignment="1">
      <alignment horizontal="centerContinuous"/>
    </xf>
    <xf numFmtId="0" fontId="0" fillId="5" borderId="0" xfId="0" applyFill="1"/>
    <xf numFmtId="0" fontId="17" fillId="0" borderId="0" xfId="0" applyFont="1" applyAlignment="1">
      <alignment horizontal="center"/>
    </xf>
    <xf numFmtId="3" fontId="12" fillId="0" borderId="0" xfId="0" applyNumberFormat="1" applyFont="1" applyAlignment="1">
      <alignment horizontal="center" vertical="top" wrapText="1"/>
    </xf>
    <xf numFmtId="44" fontId="13" fillId="3" borderId="0" xfId="0" applyNumberFormat="1" applyFont="1" applyFill="1"/>
    <xf numFmtId="0" fontId="12" fillId="0" borderId="0" xfId="0" applyFont="1" applyAlignment="1">
      <alignment vertical="top"/>
    </xf>
    <xf numFmtId="169" fontId="18" fillId="0" borderId="0" xfId="0" applyNumberFormat="1" applyFont="1" applyAlignment="1">
      <alignment horizontal="center" vertical="center" wrapText="1"/>
    </xf>
    <xf numFmtId="0" fontId="3" fillId="2" borderId="13" xfId="0" applyFont="1" applyFill="1" applyBorder="1" applyAlignment="1">
      <alignment horizontal="center"/>
    </xf>
    <xf numFmtId="0" fontId="5" fillId="0" borderId="0" xfId="0" applyFont="1" applyAlignment="1">
      <alignment horizontal="center"/>
    </xf>
    <xf numFmtId="0" fontId="6" fillId="0" borderId="0" xfId="0" applyFont="1" applyAlignment="1">
      <alignment horizontal="center"/>
    </xf>
    <xf numFmtId="0" fontId="3" fillId="0" borderId="0" xfId="0" applyFont="1" applyAlignment="1">
      <alignment horizontal="center" vertical="center"/>
    </xf>
    <xf numFmtId="0" fontId="19" fillId="6" borderId="14" xfId="0" applyFont="1" applyFill="1" applyBorder="1" applyAlignment="1">
      <alignment horizontal="center" vertical="center"/>
    </xf>
    <xf numFmtId="0" fontId="19" fillId="6" borderId="15" xfId="0" applyFont="1" applyFill="1" applyBorder="1" applyAlignment="1">
      <alignment horizontal="center" vertical="center"/>
    </xf>
    <xf numFmtId="0" fontId="19" fillId="6" borderId="16" xfId="0" applyFont="1" applyFill="1" applyBorder="1" applyAlignment="1">
      <alignment horizontal="center" vertical="center"/>
    </xf>
    <xf numFmtId="2" fontId="3" fillId="0" borderId="17" xfId="0" applyNumberFormat="1" applyFont="1" applyBorder="1" applyAlignment="1">
      <alignment horizontal="centerContinuous"/>
    </xf>
    <xf numFmtId="0" fontId="3" fillId="0" borderId="18" xfId="0" applyFont="1" applyBorder="1" applyAlignment="1">
      <alignment horizontal="center" vertical="center"/>
    </xf>
    <xf numFmtId="2" fontId="3" fillId="0" borderId="17" xfId="0" applyNumberFormat="1" applyFont="1" applyBorder="1" applyAlignment="1">
      <alignment horizontal="left"/>
    </xf>
    <xf numFmtId="0" fontId="3" fillId="0" borderId="0" xfId="0" applyFont="1" applyAlignment="1">
      <alignment horizontal="justify" wrapText="1"/>
    </xf>
    <xf numFmtId="0" fontId="16" fillId="0" borderId="0" xfId="0" applyFont="1" applyAlignment="1">
      <alignment horizontal="left"/>
    </xf>
    <xf numFmtId="0" fontId="3" fillId="0" borderId="18" xfId="0" applyFont="1" applyBorder="1" applyAlignment="1">
      <alignment horizontal="center" vertical="top"/>
    </xf>
    <xf numFmtId="0" fontId="15" fillId="0" borderId="17" xfId="0" applyFont="1" applyBorder="1" applyAlignment="1">
      <alignment horizontal="left" vertical="top"/>
    </xf>
    <xf numFmtId="0" fontId="16" fillId="0" borderId="0" xfId="0" applyFont="1" applyAlignment="1">
      <alignment horizontal="left" vertical="center" wrapText="1"/>
    </xf>
    <xf numFmtId="0" fontId="16" fillId="0" borderId="18" xfId="0" applyFont="1" applyBorder="1" applyAlignment="1">
      <alignment vertical="center" wrapText="1"/>
    </xf>
    <xf numFmtId="2" fontId="3" fillId="0" borderId="17" xfId="0" applyNumberFormat="1" applyFont="1" applyBorder="1" applyAlignment="1">
      <alignment horizontal="left" vertical="top"/>
    </xf>
    <xf numFmtId="165" fontId="2" fillId="0" borderId="18" xfId="0" applyNumberFormat="1" applyFont="1" applyBorder="1" applyAlignment="1">
      <alignment vertical="top"/>
    </xf>
    <xf numFmtId="0" fontId="3" fillId="4" borderId="19"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1" xfId="0" applyFont="1" applyFill="1" applyBorder="1" applyAlignment="1">
      <alignment horizontal="center" vertical="center" wrapText="1"/>
    </xf>
    <xf numFmtId="4" fontId="8" fillId="0" borderId="0" xfId="0" applyNumberFormat="1" applyFont="1" applyAlignment="1">
      <alignment vertical="top"/>
    </xf>
    <xf numFmtId="44" fontId="8" fillId="0" borderId="0" xfId="5" applyFont="1" applyFill="1" applyBorder="1" applyAlignment="1">
      <alignment horizontal="center" vertical="top"/>
    </xf>
    <xf numFmtId="2" fontId="8" fillId="0" borderId="0" xfId="0" applyNumberFormat="1" applyFont="1" applyAlignment="1">
      <alignment horizontal="center" vertical="top"/>
    </xf>
    <xf numFmtId="0" fontId="8" fillId="0" borderId="0" xfId="0" applyFont="1" applyAlignment="1">
      <alignment horizontal="center" vertical="top"/>
    </xf>
    <xf numFmtId="0" fontId="8" fillId="0" borderId="0" xfId="0" applyFont="1" applyAlignment="1">
      <alignment horizontal="justify" vertical="top"/>
    </xf>
    <xf numFmtId="4" fontId="8" fillId="0" borderId="13" xfId="0" applyNumberFormat="1" applyFont="1" applyBorder="1" applyAlignment="1">
      <alignment vertical="top"/>
    </xf>
    <xf numFmtId="44" fontId="8" fillId="0" borderId="13" xfId="5" applyFont="1" applyFill="1" applyBorder="1" applyAlignment="1">
      <alignment horizontal="center" vertical="top"/>
    </xf>
    <xf numFmtId="44" fontId="8" fillId="0" borderId="13" xfId="5" applyFont="1" applyFill="1" applyBorder="1" applyAlignment="1">
      <alignment horizontal="center" vertical="top" wrapText="1"/>
    </xf>
    <xf numFmtId="44" fontId="8" fillId="0" borderId="13" xfId="2" applyFont="1" applyFill="1" applyBorder="1" applyAlignment="1">
      <alignment vertical="top"/>
    </xf>
    <xf numFmtId="2" fontId="8" fillId="0" borderId="13" xfId="0" applyNumberFormat="1" applyFont="1" applyBorder="1" applyAlignment="1">
      <alignment horizontal="center" vertical="top"/>
    </xf>
    <xf numFmtId="0" fontId="8" fillId="0" borderId="13" xfId="0" applyFont="1" applyBorder="1" applyAlignment="1">
      <alignment horizontal="justify" vertical="top" wrapText="1"/>
    </xf>
    <xf numFmtId="0" fontId="8" fillId="0" borderId="13" xfId="0" applyFont="1" applyBorder="1" applyAlignment="1">
      <alignment horizontal="center" vertical="top"/>
    </xf>
    <xf numFmtId="0" fontId="8" fillId="0" borderId="13" xfId="0" applyFont="1" applyBorder="1" applyAlignment="1">
      <alignment horizontal="justify" vertical="top"/>
    </xf>
    <xf numFmtId="2" fontId="20" fillId="7" borderId="2" xfId="0" applyNumberFormat="1" applyFont="1" applyFill="1" applyBorder="1" applyAlignment="1">
      <alignment horizontal="center" vertical="center"/>
    </xf>
    <xf numFmtId="0" fontId="20" fillId="7" borderId="2" xfId="0" applyFont="1" applyFill="1" applyBorder="1" applyAlignment="1">
      <alignment vertical="center"/>
    </xf>
    <xf numFmtId="0" fontId="2" fillId="7" borderId="2" xfId="0" applyFont="1" applyFill="1" applyBorder="1" applyAlignment="1">
      <alignment horizontal="center" vertical="top"/>
    </xf>
    <xf numFmtId="168" fontId="2" fillId="7" borderId="2" xfId="0" applyNumberFormat="1" applyFont="1" applyFill="1" applyBorder="1" applyAlignment="1">
      <alignment vertical="top"/>
    </xf>
    <xf numFmtId="165" fontId="2" fillId="7" borderId="2" xfId="0" applyNumberFormat="1" applyFont="1" applyFill="1" applyBorder="1" applyAlignment="1">
      <alignment vertical="top"/>
    </xf>
    <xf numFmtId="0" fontId="3" fillId="7" borderId="2" xfId="0" applyFont="1" applyFill="1" applyBorder="1" applyAlignment="1">
      <alignment vertical="center" wrapText="1"/>
    </xf>
    <xf numFmtId="0" fontId="2" fillId="0" borderId="0" xfId="0" applyFont="1" applyAlignment="1">
      <alignment vertical="top"/>
    </xf>
    <xf numFmtId="2" fontId="4" fillId="0" borderId="13" xfId="0" applyNumberFormat="1" applyFont="1" applyBorder="1" applyAlignment="1">
      <alignment horizontal="center" vertical="top"/>
    </xf>
    <xf numFmtId="0" fontId="4" fillId="0" borderId="13" xfId="0" applyFont="1" applyBorder="1" applyAlignment="1">
      <alignment horizontal="justify" vertical="top"/>
    </xf>
    <xf numFmtId="0" fontId="4" fillId="0" borderId="13" xfId="0" applyFont="1" applyBorder="1" applyAlignment="1">
      <alignment horizontal="center" vertical="top"/>
    </xf>
    <xf numFmtId="4" fontId="4" fillId="0" borderId="13" xfId="0" applyNumberFormat="1" applyFont="1" applyBorder="1" applyAlignment="1">
      <alignment vertical="top"/>
    </xf>
    <xf numFmtId="44" fontId="4" fillId="0" borderId="13" xfId="5" applyFont="1" applyFill="1" applyBorder="1" applyAlignment="1">
      <alignment horizontal="center" vertical="top"/>
    </xf>
    <xf numFmtId="0" fontId="3" fillId="5" borderId="0" xfId="0" applyFont="1" applyFill="1"/>
    <xf numFmtId="44" fontId="4" fillId="0" borderId="13" xfId="5" applyFont="1" applyFill="1" applyBorder="1" applyAlignment="1">
      <alignment horizontal="right" vertical="top" wrapText="1"/>
    </xf>
    <xf numFmtId="44" fontId="4" fillId="0" borderId="13" xfId="2" applyFont="1" applyFill="1" applyBorder="1" applyAlignment="1">
      <alignment horizontal="right" vertical="top"/>
    </xf>
    <xf numFmtId="44" fontId="8" fillId="0" borderId="0" xfId="5" applyFont="1" applyFill="1" applyBorder="1" applyAlignment="1">
      <alignment vertical="top"/>
    </xf>
    <xf numFmtId="44" fontId="3" fillId="0" borderId="0" xfId="5" applyFont="1" applyFill="1" applyBorder="1" applyAlignment="1">
      <alignment horizontal="right" vertical="top"/>
    </xf>
    <xf numFmtId="44" fontId="3" fillId="0" borderId="0" xfId="5" applyFont="1" applyAlignment="1">
      <alignment vertical="top"/>
    </xf>
    <xf numFmtId="0" fontId="2" fillId="7" borderId="22" xfId="0" applyFont="1" applyFill="1" applyBorder="1" applyAlignment="1">
      <alignment horizontal="center" vertical="top" wrapText="1"/>
    </xf>
    <xf numFmtId="0" fontId="2" fillId="7" borderId="23" xfId="0" applyFont="1" applyFill="1" applyBorder="1" applyAlignment="1">
      <alignment horizontal="center" vertical="top" wrapText="1"/>
    </xf>
    <xf numFmtId="0" fontId="2" fillId="7" borderId="24" xfId="0" applyFont="1" applyFill="1" applyBorder="1" applyAlignment="1">
      <alignment horizontal="center" vertical="top" wrapText="1"/>
    </xf>
    <xf numFmtId="0" fontId="2" fillId="7" borderId="25" xfId="0" applyFont="1" applyFill="1" applyBorder="1" applyAlignment="1">
      <alignment horizontal="center" vertical="top" wrapText="1"/>
    </xf>
    <xf numFmtId="0" fontId="2" fillId="7" borderId="26" xfId="0" applyFont="1" applyFill="1" applyBorder="1" applyAlignment="1">
      <alignment horizontal="center" vertical="top" wrapText="1"/>
    </xf>
    <xf numFmtId="0" fontId="2" fillId="7" borderId="27" xfId="0" applyFont="1" applyFill="1" applyBorder="1" applyAlignment="1">
      <alignment horizontal="center" vertical="top" wrapText="1"/>
    </xf>
  </cellXfs>
  <cellStyles count="8">
    <cellStyle name="Millares" xfId="1" builtinId="3"/>
    <cellStyle name="Moneda" xfId="2" builtinId="4"/>
    <cellStyle name="Moneda 2" xfId="4" xr:uid="{00000000-0005-0000-0000-000002000000}"/>
    <cellStyle name="Moneda 4" xfId="5" xr:uid="{00000000-0005-0000-0000-000003000000}"/>
    <cellStyle name="Normal" xfId="0" builtinId="0"/>
    <cellStyle name="Normal 2" xfId="3" xr:uid="{00000000-0005-0000-0000-000005000000}"/>
    <cellStyle name="Normal 2 2" xfId="6" xr:uid="{00000000-0005-0000-0000-000006000000}"/>
    <cellStyle name="Normal 3" xfId="7" xr:uid="{00000000-0005-0000-0000-000007000000}"/>
  </cellStyles>
  <dxfs count="0"/>
  <tableStyles count="1" defaultTableStyle="TableStyleMedium9" defaultPivotStyle="PivotStyleLight16">
    <tableStyle name="Invisible" pivot="0" table="0" count="0" xr9:uid="{51B9F724-A829-4F20-8BB4-A84552E298C0}"/>
  </tableStyles>
  <colors>
    <mruColors>
      <color rgb="FFCC99FF"/>
      <color rgb="FF00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114064</xdr:colOff>
      <xdr:row>1</xdr:row>
      <xdr:rowOff>85724</xdr:rowOff>
    </xdr:from>
    <xdr:to>
      <xdr:col>6</xdr:col>
      <xdr:colOff>1206497</xdr:colOff>
      <xdr:row>4</xdr:row>
      <xdr:rowOff>148166</xdr:rowOff>
    </xdr:to>
    <xdr:pic>
      <xdr:nvPicPr>
        <xdr:cNvPr id="3" name="Imagen 2">
          <a:extLst>
            <a:ext uri="{FF2B5EF4-FFF2-40B4-BE49-F238E27FC236}">
              <a16:creationId xmlns:a16="http://schemas.microsoft.com/office/drawing/2014/main" id="{15EA251C-A520-4815-B0BA-13EE605EE95A}"/>
            </a:ext>
          </a:extLst>
        </xdr:cNvPr>
        <xdr:cNvPicPr>
          <a:picLocks noChangeAspect="1"/>
        </xdr:cNvPicPr>
      </xdr:nvPicPr>
      <xdr:blipFill rotWithShape="1">
        <a:blip xmlns:r="http://schemas.openxmlformats.org/officeDocument/2006/relationships" r:embed="rId1"/>
        <a:srcRect l="7099" t="37642" r="59114" b="14680"/>
        <a:stretch/>
      </xdr:blipFill>
      <xdr:spPr>
        <a:xfrm>
          <a:off x="8993481" y="350307"/>
          <a:ext cx="1092433" cy="90910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26">
    <pageSetUpPr fitToPage="1"/>
  </sheetPr>
  <dimension ref="A3:S56"/>
  <sheetViews>
    <sheetView showZeros="0" topLeftCell="F1" workbookViewId="0">
      <selection activeCell="H30" sqref="H30"/>
    </sheetView>
  </sheetViews>
  <sheetFormatPr baseColWidth="10" defaultRowHeight="12.75" x14ac:dyDescent="0.2"/>
  <cols>
    <col min="1" max="1" width="7.28515625" customWidth="1"/>
    <col min="2" max="2" width="3.85546875" customWidth="1"/>
    <col min="3" max="3" width="3.5703125" customWidth="1"/>
    <col min="4" max="4" width="8.140625" bestFit="1" customWidth="1"/>
    <col min="5" max="5" width="3.85546875" customWidth="1"/>
    <col min="6" max="6" width="7.85546875" customWidth="1"/>
    <col min="7" max="7" width="7.7109375" customWidth="1"/>
    <col min="8" max="8" width="32.7109375" customWidth="1"/>
    <col min="9" max="9" width="9.140625" customWidth="1"/>
    <col min="10" max="10" width="10.7109375" customWidth="1"/>
    <col min="11" max="11" width="9" customWidth="1"/>
    <col min="12" max="12" width="11.28515625" customWidth="1"/>
    <col min="13" max="13" width="10.140625" customWidth="1"/>
    <col min="15" max="15" width="10.28515625" customWidth="1"/>
    <col min="16" max="16" width="11.85546875" customWidth="1"/>
    <col min="17" max="17" width="16.7109375" bestFit="1" customWidth="1"/>
    <col min="18" max="18" width="9" bestFit="1" customWidth="1"/>
    <col min="19" max="19" width="2.5703125" bestFit="1" customWidth="1"/>
  </cols>
  <sheetData>
    <row r="3" spans="1:17" ht="26.25" x14ac:dyDescent="0.4">
      <c r="A3" s="71" t="s">
        <v>10</v>
      </c>
      <c r="B3" s="71"/>
      <c r="C3" s="71"/>
      <c r="D3" s="71"/>
      <c r="E3" s="71"/>
      <c r="F3" s="71"/>
      <c r="G3" s="71"/>
      <c r="H3" s="71"/>
      <c r="I3" s="71"/>
      <c r="J3" s="71"/>
      <c r="K3" s="71"/>
      <c r="L3" s="71"/>
      <c r="M3" s="71"/>
      <c r="N3" s="71"/>
      <c r="O3" s="71"/>
      <c r="P3" s="71"/>
      <c r="Q3" s="71"/>
    </row>
    <row r="4" spans="1:17" ht="16.5" x14ac:dyDescent="0.25">
      <c r="A4" s="72" t="s">
        <v>55</v>
      </c>
      <c r="B4" s="72"/>
      <c r="C4" s="72"/>
      <c r="D4" s="72"/>
      <c r="E4" s="72"/>
      <c r="F4" s="72"/>
      <c r="G4" s="72"/>
      <c r="H4" s="72"/>
      <c r="I4" s="72"/>
      <c r="J4" s="72"/>
      <c r="K4" s="72"/>
      <c r="L4" s="72"/>
      <c r="M4" s="72"/>
      <c r="N4" s="72"/>
      <c r="O4" s="72"/>
      <c r="P4" s="72"/>
      <c r="Q4" s="72"/>
    </row>
    <row r="5" spans="1:17" ht="16.5" x14ac:dyDescent="0.25">
      <c r="A5" s="72" t="s">
        <v>9</v>
      </c>
      <c r="B5" s="72"/>
      <c r="C5" s="72"/>
      <c r="D5" s="72"/>
      <c r="E5" s="72"/>
      <c r="F5" s="72"/>
      <c r="G5" s="72"/>
      <c r="H5" s="72"/>
      <c r="I5" s="72"/>
      <c r="J5" s="72"/>
      <c r="K5" s="72"/>
      <c r="L5" s="72"/>
      <c r="M5" s="72"/>
      <c r="N5" s="72"/>
      <c r="O5" s="72"/>
      <c r="P5" s="72"/>
      <c r="Q5" s="72"/>
    </row>
    <row r="6" spans="1:17" ht="21" customHeight="1" x14ac:dyDescent="0.2">
      <c r="Q6" s="4" t="s">
        <v>52</v>
      </c>
    </row>
    <row r="7" spans="1:17" x14ac:dyDescent="0.2">
      <c r="A7" s="1" t="s">
        <v>4</v>
      </c>
      <c r="B7" s="70" t="s">
        <v>27</v>
      </c>
      <c r="C7" s="70"/>
      <c r="D7" s="70"/>
      <c r="E7" s="70"/>
      <c r="F7" s="1" t="s">
        <v>57</v>
      </c>
      <c r="G7" s="1" t="s">
        <v>57</v>
      </c>
      <c r="H7" s="1" t="s">
        <v>56</v>
      </c>
      <c r="I7" s="1" t="s">
        <v>58</v>
      </c>
      <c r="J7" s="1" t="s">
        <v>59</v>
      </c>
      <c r="K7" s="70" t="s">
        <v>8</v>
      </c>
      <c r="L7" s="70"/>
      <c r="M7" s="70" t="s">
        <v>15</v>
      </c>
      <c r="N7" s="70"/>
      <c r="O7" s="70" t="s">
        <v>46</v>
      </c>
      <c r="P7" s="70"/>
      <c r="Q7" s="1" t="s">
        <v>7</v>
      </c>
    </row>
    <row r="8" spans="1:17" x14ac:dyDescent="0.2">
      <c r="A8" s="2" t="s">
        <v>11</v>
      </c>
      <c r="B8" s="2" t="s">
        <v>4</v>
      </c>
      <c r="C8" s="2" t="s">
        <v>5</v>
      </c>
      <c r="D8" s="2" t="s">
        <v>6</v>
      </c>
      <c r="E8" s="2" t="s">
        <v>25</v>
      </c>
      <c r="F8" s="2" t="s">
        <v>12</v>
      </c>
      <c r="G8" s="2" t="s">
        <v>13</v>
      </c>
      <c r="H8" s="2"/>
      <c r="I8" s="2"/>
      <c r="J8" s="2"/>
      <c r="K8" s="2" t="s">
        <v>14</v>
      </c>
      <c r="L8" s="2" t="s">
        <v>60</v>
      </c>
      <c r="M8" s="2" t="s">
        <v>14</v>
      </c>
      <c r="N8" s="2" t="s">
        <v>60</v>
      </c>
      <c r="O8" s="2" t="s">
        <v>14</v>
      </c>
      <c r="P8" s="2" t="s">
        <v>60</v>
      </c>
      <c r="Q8" s="3"/>
    </row>
    <row r="9" spans="1:17" x14ac:dyDescent="0.2">
      <c r="A9" s="5">
        <v>1</v>
      </c>
      <c r="B9" s="6">
        <v>1</v>
      </c>
      <c r="C9" s="7" t="s">
        <v>24</v>
      </c>
      <c r="D9" s="8" t="s">
        <v>1</v>
      </c>
      <c r="E9" s="8">
        <v>3</v>
      </c>
      <c r="F9" s="8">
        <v>10</v>
      </c>
      <c r="G9" s="8">
        <v>1.1000000000000001</v>
      </c>
      <c r="H9" s="9" t="s">
        <v>26</v>
      </c>
      <c r="I9" s="8" t="s">
        <v>63</v>
      </c>
      <c r="J9" s="10">
        <v>10.65</v>
      </c>
      <c r="K9" s="35">
        <v>14014</v>
      </c>
      <c r="L9" s="36">
        <f t="shared" ref="L9:L19" si="0">+K9*J9</f>
        <v>149249.1</v>
      </c>
      <c r="M9" s="35">
        <v>14014</v>
      </c>
      <c r="N9" s="36">
        <f>+M9*J9</f>
        <v>149249.1</v>
      </c>
      <c r="O9" s="35"/>
      <c r="P9" s="36"/>
      <c r="Q9" s="9"/>
    </row>
    <row r="10" spans="1:17" x14ac:dyDescent="0.2">
      <c r="A10" s="5">
        <v>2</v>
      </c>
      <c r="B10" s="6">
        <v>1</v>
      </c>
      <c r="C10" s="6" t="s">
        <v>24</v>
      </c>
      <c r="D10" s="11" t="s">
        <v>1</v>
      </c>
      <c r="E10" s="11">
        <v>3</v>
      </c>
      <c r="F10" s="11">
        <v>100</v>
      </c>
      <c r="G10" s="11">
        <v>2.7</v>
      </c>
      <c r="H10" s="12" t="s">
        <v>28</v>
      </c>
      <c r="I10" s="11" t="s">
        <v>29</v>
      </c>
      <c r="J10" s="13">
        <v>557.49</v>
      </c>
      <c r="K10" s="37">
        <v>106.69</v>
      </c>
      <c r="L10" s="37">
        <f t="shared" si="0"/>
        <v>59478.61</v>
      </c>
      <c r="M10" s="37">
        <v>106.69</v>
      </c>
      <c r="N10" s="37">
        <f t="shared" ref="N10:N19" si="1">+M10*$J10</f>
        <v>59478.61</v>
      </c>
      <c r="O10" s="37"/>
      <c r="P10" s="37"/>
      <c r="Q10" s="12"/>
    </row>
    <row r="11" spans="1:17" x14ac:dyDescent="0.2">
      <c r="A11" s="5">
        <v>3</v>
      </c>
      <c r="B11" s="6">
        <v>1</v>
      </c>
      <c r="C11" s="6" t="s">
        <v>24</v>
      </c>
      <c r="D11" s="11" t="s">
        <v>1</v>
      </c>
      <c r="E11" s="11">
        <v>3</v>
      </c>
      <c r="F11" s="11">
        <v>110</v>
      </c>
      <c r="G11" s="11">
        <v>2.8</v>
      </c>
      <c r="H11" s="12" t="s">
        <v>30</v>
      </c>
      <c r="I11" s="11" t="s">
        <v>0</v>
      </c>
      <c r="J11" s="13">
        <v>6.27</v>
      </c>
      <c r="K11" s="37">
        <v>7915.37</v>
      </c>
      <c r="L11" s="37">
        <f t="shared" si="0"/>
        <v>49629.37</v>
      </c>
      <c r="M11" s="37">
        <v>7915.37</v>
      </c>
      <c r="N11" s="37">
        <f t="shared" si="1"/>
        <v>49629.37</v>
      </c>
      <c r="O11" s="37"/>
      <c r="P11" s="37"/>
      <c r="Q11" s="12"/>
    </row>
    <row r="12" spans="1:17" ht="13.5" customHeight="1" x14ac:dyDescent="0.2">
      <c r="A12" s="5">
        <v>4</v>
      </c>
      <c r="B12" s="6">
        <v>1</v>
      </c>
      <c r="C12" s="6" t="s">
        <v>24</v>
      </c>
      <c r="D12" s="11" t="s">
        <v>1</v>
      </c>
      <c r="E12" s="11">
        <v>3</v>
      </c>
      <c r="F12" s="11">
        <v>120</v>
      </c>
      <c r="G12" s="11">
        <v>2.9</v>
      </c>
      <c r="H12" s="12" t="s">
        <v>31</v>
      </c>
      <c r="I12" s="11" t="s">
        <v>65</v>
      </c>
      <c r="J12" s="13">
        <v>1578.44</v>
      </c>
      <c r="K12" s="37">
        <v>67.66</v>
      </c>
      <c r="L12" s="37">
        <f t="shared" si="0"/>
        <v>106797.25</v>
      </c>
      <c r="M12" s="37">
        <v>67.66</v>
      </c>
      <c r="N12" s="37">
        <f t="shared" si="1"/>
        <v>106797.25</v>
      </c>
      <c r="O12" s="37"/>
      <c r="P12" s="37"/>
      <c r="Q12" s="12"/>
    </row>
    <row r="13" spans="1:17" x14ac:dyDescent="0.2">
      <c r="A13" s="5">
        <v>5</v>
      </c>
      <c r="B13" s="6">
        <v>2</v>
      </c>
      <c r="C13" s="6" t="s">
        <v>24</v>
      </c>
      <c r="D13" s="11" t="s">
        <v>2</v>
      </c>
      <c r="E13" s="11">
        <v>3</v>
      </c>
      <c r="F13" s="11">
        <v>100</v>
      </c>
      <c r="G13" s="11">
        <v>2.7</v>
      </c>
      <c r="H13" s="12" t="s">
        <v>28</v>
      </c>
      <c r="I13" s="11" t="s">
        <v>29</v>
      </c>
      <c r="J13" s="13">
        <v>557.49</v>
      </c>
      <c r="K13" s="37">
        <v>412.77</v>
      </c>
      <c r="L13" s="37">
        <f t="shared" si="0"/>
        <v>230115.15</v>
      </c>
      <c r="M13" s="37">
        <v>412.77</v>
      </c>
      <c r="N13" s="37">
        <f t="shared" si="1"/>
        <v>230115.15</v>
      </c>
      <c r="O13" s="37"/>
      <c r="P13" s="37"/>
      <c r="Q13" s="12"/>
    </row>
    <row r="14" spans="1:17" x14ac:dyDescent="0.2">
      <c r="A14" s="5">
        <v>6</v>
      </c>
      <c r="B14" s="6">
        <v>2</v>
      </c>
      <c r="C14" s="6" t="s">
        <v>24</v>
      </c>
      <c r="D14" s="11" t="s">
        <v>2</v>
      </c>
      <c r="E14" s="11">
        <v>3</v>
      </c>
      <c r="F14" s="11">
        <v>110</v>
      </c>
      <c r="G14" s="11">
        <v>2.8</v>
      </c>
      <c r="H14" s="12" t="s">
        <v>30</v>
      </c>
      <c r="I14" s="11" t="s">
        <v>0</v>
      </c>
      <c r="J14" s="13">
        <v>6.27</v>
      </c>
      <c r="K14" s="37">
        <v>28245.57</v>
      </c>
      <c r="L14" s="37">
        <f t="shared" si="0"/>
        <v>177099.72</v>
      </c>
      <c r="M14" s="37">
        <v>28245.57</v>
      </c>
      <c r="N14" s="37">
        <f t="shared" si="1"/>
        <v>177099.72</v>
      </c>
      <c r="O14" s="37"/>
      <c r="P14" s="37"/>
      <c r="Q14" s="12"/>
    </row>
    <row r="15" spans="1:17" x14ac:dyDescent="0.2">
      <c r="A15" s="5">
        <v>7</v>
      </c>
      <c r="B15" s="6">
        <v>2</v>
      </c>
      <c r="C15" s="6" t="s">
        <v>24</v>
      </c>
      <c r="D15" s="11" t="s">
        <v>2</v>
      </c>
      <c r="E15" s="11">
        <v>3</v>
      </c>
      <c r="F15" s="11">
        <v>120</v>
      </c>
      <c r="G15" s="11">
        <v>2.9</v>
      </c>
      <c r="H15" s="12" t="s">
        <v>31</v>
      </c>
      <c r="I15" s="11" t="s">
        <v>65</v>
      </c>
      <c r="J15" s="13">
        <v>1578.44</v>
      </c>
      <c r="K15" s="37">
        <v>242.63</v>
      </c>
      <c r="L15" s="37">
        <f t="shared" si="0"/>
        <v>382976.9</v>
      </c>
      <c r="M15" s="37">
        <v>242.63</v>
      </c>
      <c r="N15" s="37">
        <f t="shared" si="1"/>
        <v>382976.9</v>
      </c>
      <c r="O15" s="37"/>
      <c r="P15" s="37"/>
      <c r="Q15" s="12"/>
    </row>
    <row r="16" spans="1:17" x14ac:dyDescent="0.2">
      <c r="A16" s="5">
        <v>8</v>
      </c>
      <c r="B16" s="6">
        <v>2</v>
      </c>
      <c r="C16" s="6" t="s">
        <v>24</v>
      </c>
      <c r="D16" s="11" t="s">
        <v>2</v>
      </c>
      <c r="E16" s="11">
        <v>3</v>
      </c>
      <c r="F16" s="11">
        <v>630</v>
      </c>
      <c r="G16" s="11" t="s">
        <v>71</v>
      </c>
      <c r="H16" s="12" t="s">
        <v>32</v>
      </c>
      <c r="I16" s="11" t="s">
        <v>33</v>
      </c>
      <c r="J16" s="13">
        <v>137057.72</v>
      </c>
      <c r="K16" s="37">
        <v>3</v>
      </c>
      <c r="L16" s="37">
        <f t="shared" si="0"/>
        <v>411173.16</v>
      </c>
      <c r="M16" s="37">
        <v>3</v>
      </c>
      <c r="N16" s="37">
        <f t="shared" si="1"/>
        <v>411173.16</v>
      </c>
      <c r="O16" s="37"/>
      <c r="P16" s="37"/>
      <c r="Q16" s="12"/>
    </row>
    <row r="17" spans="1:19" x14ac:dyDescent="0.2">
      <c r="A17" s="5">
        <v>9</v>
      </c>
      <c r="B17" s="6">
        <v>3</v>
      </c>
      <c r="C17" s="6" t="s">
        <v>24</v>
      </c>
      <c r="D17" s="11" t="s">
        <v>3</v>
      </c>
      <c r="E17" s="11">
        <v>3</v>
      </c>
      <c r="F17" s="11">
        <v>100</v>
      </c>
      <c r="G17" s="11">
        <v>2.7</v>
      </c>
      <c r="H17" s="12" t="s">
        <v>28</v>
      </c>
      <c r="I17" s="11" t="s">
        <v>29</v>
      </c>
      <c r="J17" s="13">
        <v>557.49</v>
      </c>
      <c r="K17" s="37">
        <v>237.9</v>
      </c>
      <c r="L17" s="37">
        <f t="shared" si="0"/>
        <v>132626.87</v>
      </c>
      <c r="M17" s="37">
        <v>237.9</v>
      </c>
      <c r="N17" s="37">
        <f t="shared" si="1"/>
        <v>132626.87</v>
      </c>
      <c r="O17" s="37"/>
      <c r="P17" s="37"/>
      <c r="Q17" s="12"/>
    </row>
    <row r="18" spans="1:19" x14ac:dyDescent="0.2">
      <c r="A18" s="5">
        <v>10</v>
      </c>
      <c r="B18" s="6">
        <v>3</v>
      </c>
      <c r="C18" s="6" t="s">
        <v>24</v>
      </c>
      <c r="D18" s="11" t="s">
        <v>3</v>
      </c>
      <c r="E18" s="11">
        <v>3</v>
      </c>
      <c r="F18" s="11">
        <v>110</v>
      </c>
      <c r="G18" s="11">
        <v>2.8</v>
      </c>
      <c r="H18" s="12" t="s">
        <v>30</v>
      </c>
      <c r="I18" s="11" t="s">
        <v>0</v>
      </c>
      <c r="J18" s="13">
        <v>6.27</v>
      </c>
      <c r="K18" s="37">
        <v>16948.080000000002</v>
      </c>
      <c r="L18" s="37">
        <f t="shared" si="0"/>
        <v>106264.46</v>
      </c>
      <c r="M18" s="37">
        <v>16948.080000000002</v>
      </c>
      <c r="N18" s="37">
        <f t="shared" si="1"/>
        <v>106264.46</v>
      </c>
      <c r="O18" s="37"/>
      <c r="P18" s="37"/>
      <c r="Q18" s="12"/>
    </row>
    <row r="19" spans="1:19" x14ac:dyDescent="0.2">
      <c r="A19" s="5">
        <v>11</v>
      </c>
      <c r="B19" s="6">
        <v>3</v>
      </c>
      <c r="C19" s="6" t="s">
        <v>24</v>
      </c>
      <c r="D19" s="11" t="s">
        <v>3</v>
      </c>
      <c r="E19" s="11">
        <v>3</v>
      </c>
      <c r="F19" s="11">
        <v>120</v>
      </c>
      <c r="G19" s="11">
        <v>2.9</v>
      </c>
      <c r="H19" s="12" t="s">
        <v>31</v>
      </c>
      <c r="I19" s="11" t="s">
        <v>65</v>
      </c>
      <c r="J19" s="13">
        <v>1578.44</v>
      </c>
      <c r="K19" s="37">
        <v>144.44</v>
      </c>
      <c r="L19" s="37">
        <f t="shared" si="0"/>
        <v>227989.87</v>
      </c>
      <c r="M19" s="37">
        <v>144.44</v>
      </c>
      <c r="N19" s="37">
        <f t="shared" si="1"/>
        <v>227989.87</v>
      </c>
      <c r="O19" s="37"/>
      <c r="P19" s="37"/>
      <c r="Q19" s="12"/>
      <c r="R19" s="45">
        <f>SUM(N9:N19)</f>
        <v>2033400.46</v>
      </c>
      <c r="S19" t="s">
        <v>53</v>
      </c>
    </row>
    <row r="20" spans="1:19" x14ac:dyDescent="0.2">
      <c r="A20" s="5"/>
      <c r="B20" s="6"/>
      <c r="C20" s="6"/>
      <c r="D20" s="11"/>
      <c r="E20" s="11"/>
      <c r="F20" s="11"/>
      <c r="G20" s="30"/>
      <c r="H20" s="31"/>
      <c r="I20" s="30"/>
      <c r="J20" s="32"/>
      <c r="K20" s="38" t="s">
        <v>34</v>
      </c>
      <c r="L20" s="39">
        <f>SUM(L9:L19)</f>
        <v>2033400.46</v>
      </c>
      <c r="M20" s="37"/>
      <c r="N20" s="39">
        <f>SUM(N9:N19)</f>
        <v>2033400.46</v>
      </c>
      <c r="O20" s="37"/>
      <c r="P20" s="39"/>
      <c r="Q20" s="12"/>
    </row>
    <row r="21" spans="1:19" x14ac:dyDescent="0.2">
      <c r="A21" s="5"/>
      <c r="B21" s="6"/>
      <c r="C21" s="6"/>
      <c r="D21" s="11"/>
      <c r="E21" s="11"/>
      <c r="F21" s="11"/>
      <c r="G21" s="30"/>
      <c r="H21" s="31"/>
      <c r="I21" s="30"/>
      <c r="J21" s="32"/>
      <c r="K21" s="38"/>
      <c r="L21" s="39"/>
      <c r="M21" s="37"/>
      <c r="N21" s="39"/>
      <c r="O21" s="37"/>
      <c r="P21" s="39"/>
      <c r="Q21" s="12"/>
    </row>
    <row r="22" spans="1:19" x14ac:dyDescent="0.2">
      <c r="A22" s="5">
        <v>12</v>
      </c>
      <c r="B22" s="6">
        <v>4</v>
      </c>
      <c r="C22" s="6" t="s">
        <v>24</v>
      </c>
      <c r="D22" s="11" t="s">
        <v>35</v>
      </c>
      <c r="E22" s="11">
        <v>4</v>
      </c>
      <c r="F22" s="11">
        <v>10</v>
      </c>
      <c r="G22" s="11">
        <v>1.1000000000000001</v>
      </c>
      <c r="H22" s="12" t="s">
        <v>26</v>
      </c>
      <c r="I22" s="11" t="s">
        <v>63</v>
      </c>
      <c r="J22" s="13">
        <v>10.65</v>
      </c>
      <c r="K22" s="37">
        <v>971.67</v>
      </c>
      <c r="L22" s="37">
        <f>+K22*J22</f>
        <v>10348.290000000001</v>
      </c>
      <c r="M22" s="37">
        <v>971.67</v>
      </c>
      <c r="N22" s="37">
        <f>+M22*J22</f>
        <v>10348.290000000001</v>
      </c>
      <c r="O22" s="37"/>
      <c r="P22" s="37"/>
      <c r="Q22" s="12"/>
    </row>
    <row r="23" spans="1:19" x14ac:dyDescent="0.2">
      <c r="A23" s="5">
        <v>13</v>
      </c>
      <c r="B23" s="6">
        <v>4</v>
      </c>
      <c r="C23" s="6" t="s">
        <v>24</v>
      </c>
      <c r="D23" s="11" t="s">
        <v>35</v>
      </c>
      <c r="E23" s="11">
        <v>4</v>
      </c>
      <c r="F23" s="11">
        <v>20</v>
      </c>
      <c r="G23" s="11">
        <v>1.2</v>
      </c>
      <c r="H23" s="12" t="s">
        <v>36</v>
      </c>
      <c r="I23" s="11" t="s">
        <v>64</v>
      </c>
      <c r="J23" s="13">
        <v>5.86</v>
      </c>
      <c r="K23" s="37">
        <v>144.08000000000001</v>
      </c>
      <c r="L23" s="37">
        <f t="shared" ref="L23:L33" si="2">+K23*J23</f>
        <v>844.31</v>
      </c>
      <c r="M23" s="37">
        <v>144.08000000000001</v>
      </c>
      <c r="N23" s="37">
        <f t="shared" ref="N23:N42" si="3">+M23*J23</f>
        <v>844.31</v>
      </c>
      <c r="O23" s="37"/>
      <c r="P23" s="37"/>
      <c r="Q23" s="12"/>
    </row>
    <row r="24" spans="1:19" x14ac:dyDescent="0.2">
      <c r="A24" s="5">
        <v>13</v>
      </c>
      <c r="B24" s="6">
        <v>4</v>
      </c>
      <c r="C24" s="6" t="s">
        <v>24</v>
      </c>
      <c r="D24" s="11" t="s">
        <v>35</v>
      </c>
      <c r="E24" s="11">
        <v>4</v>
      </c>
      <c r="F24" s="11">
        <v>30</v>
      </c>
      <c r="G24" s="11">
        <v>1.3</v>
      </c>
      <c r="H24" s="12" t="s">
        <v>37</v>
      </c>
      <c r="I24" s="11" t="s">
        <v>63</v>
      </c>
      <c r="J24" s="13">
        <v>1.79</v>
      </c>
      <c r="K24" s="37">
        <v>131.47999999999999</v>
      </c>
      <c r="L24" s="37">
        <f t="shared" si="2"/>
        <v>235.35</v>
      </c>
      <c r="M24" s="37">
        <v>131.47999999999999</v>
      </c>
      <c r="N24" s="37">
        <f t="shared" si="3"/>
        <v>235.35</v>
      </c>
      <c r="O24" s="37"/>
      <c r="P24" s="37"/>
      <c r="Q24" s="12"/>
    </row>
    <row r="25" spans="1:19" x14ac:dyDescent="0.2">
      <c r="A25" s="5">
        <v>14</v>
      </c>
      <c r="B25" s="6">
        <v>4</v>
      </c>
      <c r="C25" s="6" t="s">
        <v>24</v>
      </c>
      <c r="D25" s="11" t="s">
        <v>35</v>
      </c>
      <c r="E25" s="11">
        <v>4</v>
      </c>
      <c r="F25" s="11">
        <v>100</v>
      </c>
      <c r="G25" s="11">
        <v>2.7</v>
      </c>
      <c r="H25" s="12" t="s">
        <v>28</v>
      </c>
      <c r="I25" s="11" t="s">
        <v>64</v>
      </c>
      <c r="J25" s="13">
        <v>557.49</v>
      </c>
      <c r="K25" s="37">
        <v>572.75</v>
      </c>
      <c r="L25" s="37">
        <f t="shared" si="2"/>
        <v>319302.40000000002</v>
      </c>
      <c r="M25" s="37">
        <v>572.75</v>
      </c>
      <c r="N25" s="37">
        <f t="shared" si="3"/>
        <v>319302.40000000002</v>
      </c>
      <c r="O25" s="37"/>
      <c r="P25" s="37"/>
      <c r="Q25" s="12"/>
    </row>
    <row r="26" spans="1:19" x14ac:dyDescent="0.2">
      <c r="A26" s="5">
        <v>15</v>
      </c>
      <c r="B26" s="6">
        <v>4</v>
      </c>
      <c r="C26" s="6" t="s">
        <v>24</v>
      </c>
      <c r="D26" s="11" t="s">
        <v>35</v>
      </c>
      <c r="E26" s="11">
        <v>4</v>
      </c>
      <c r="F26" s="11">
        <v>110</v>
      </c>
      <c r="G26" s="11">
        <v>2.8</v>
      </c>
      <c r="H26" s="12" t="s">
        <v>30</v>
      </c>
      <c r="I26" s="11" t="s">
        <v>0</v>
      </c>
      <c r="J26" s="13">
        <v>6.27</v>
      </c>
      <c r="K26" s="37">
        <v>62046.6</v>
      </c>
      <c r="L26" s="37">
        <f t="shared" si="2"/>
        <v>389032.18</v>
      </c>
      <c r="M26" s="37">
        <v>62046.6</v>
      </c>
      <c r="N26" s="37">
        <f t="shared" si="3"/>
        <v>389032.18</v>
      </c>
      <c r="O26" s="37"/>
      <c r="P26" s="37"/>
      <c r="Q26" s="12"/>
    </row>
    <row r="27" spans="1:19" x14ac:dyDescent="0.2">
      <c r="A27" s="5">
        <v>16</v>
      </c>
      <c r="B27" s="6">
        <v>4</v>
      </c>
      <c r="C27" s="6" t="s">
        <v>24</v>
      </c>
      <c r="D27" s="11" t="s">
        <v>35</v>
      </c>
      <c r="E27" s="11">
        <v>4</v>
      </c>
      <c r="F27" s="11">
        <v>120</v>
      </c>
      <c r="G27" s="11">
        <v>2.9</v>
      </c>
      <c r="H27" s="12" t="s">
        <v>31</v>
      </c>
      <c r="I27" s="11" t="s">
        <v>65</v>
      </c>
      <c r="J27" s="13">
        <v>1578.44</v>
      </c>
      <c r="K27" s="37">
        <v>354.14</v>
      </c>
      <c r="L27" s="37">
        <f t="shared" si="2"/>
        <v>558988.74</v>
      </c>
      <c r="M27" s="37">
        <v>354.14</v>
      </c>
      <c r="N27" s="37">
        <f t="shared" si="3"/>
        <v>558988.74</v>
      </c>
      <c r="O27" s="37"/>
      <c r="P27" s="37"/>
      <c r="Q27" s="12"/>
    </row>
    <row r="28" spans="1:19" x14ac:dyDescent="0.2">
      <c r="A28" s="5">
        <v>17</v>
      </c>
      <c r="B28" s="6">
        <v>4</v>
      </c>
      <c r="C28" s="6" t="s">
        <v>24</v>
      </c>
      <c r="D28" s="11" t="s">
        <v>35</v>
      </c>
      <c r="E28" s="11">
        <v>4</v>
      </c>
      <c r="F28" s="11">
        <v>480</v>
      </c>
      <c r="G28" s="11">
        <v>9.1</v>
      </c>
      <c r="H28" s="12" t="s">
        <v>38</v>
      </c>
      <c r="I28" s="11" t="s">
        <v>63</v>
      </c>
      <c r="J28" s="13">
        <v>60.29</v>
      </c>
      <c r="K28" s="37">
        <v>570</v>
      </c>
      <c r="L28" s="37">
        <f t="shared" si="2"/>
        <v>34365.300000000003</v>
      </c>
      <c r="M28" s="37">
        <v>570</v>
      </c>
      <c r="N28" s="37">
        <f t="shared" si="3"/>
        <v>34365.300000000003</v>
      </c>
      <c r="O28" s="37"/>
      <c r="P28" s="37"/>
      <c r="Q28" s="12"/>
    </row>
    <row r="29" spans="1:19" x14ac:dyDescent="0.2">
      <c r="A29" s="5">
        <v>17</v>
      </c>
      <c r="B29" s="6">
        <v>4</v>
      </c>
      <c r="C29" s="6" t="s">
        <v>24</v>
      </c>
      <c r="D29" s="11" t="s">
        <v>35</v>
      </c>
      <c r="E29" s="11">
        <v>4</v>
      </c>
      <c r="F29" s="11">
        <v>500</v>
      </c>
      <c r="G29" s="11" t="s">
        <v>66</v>
      </c>
      <c r="H29" s="12" t="s">
        <v>39</v>
      </c>
      <c r="I29" s="11" t="s">
        <v>63</v>
      </c>
      <c r="J29" s="13">
        <v>16.14</v>
      </c>
      <c r="K29" s="37">
        <v>971.67</v>
      </c>
      <c r="L29" s="37">
        <f t="shared" si="2"/>
        <v>15682.75</v>
      </c>
      <c r="M29" s="37">
        <v>971.67</v>
      </c>
      <c r="N29" s="37">
        <f t="shared" si="3"/>
        <v>15682.75</v>
      </c>
      <c r="O29" s="37"/>
      <c r="P29" s="37"/>
      <c r="Q29" s="12"/>
    </row>
    <row r="30" spans="1:19" x14ac:dyDescent="0.2">
      <c r="A30" s="46" t="s">
        <v>48</v>
      </c>
      <c r="B30" s="47">
        <v>4</v>
      </c>
      <c r="C30" s="47" t="s">
        <v>24</v>
      </c>
      <c r="D30" s="48" t="s">
        <v>35</v>
      </c>
      <c r="E30" s="48">
        <v>4</v>
      </c>
      <c r="F30" s="48">
        <v>510</v>
      </c>
      <c r="G30" s="48" t="s">
        <v>67</v>
      </c>
      <c r="H30" s="49" t="s">
        <v>40</v>
      </c>
      <c r="I30" s="48" t="s">
        <v>63</v>
      </c>
      <c r="J30" s="50">
        <v>28.71</v>
      </c>
      <c r="K30" s="51">
        <v>971.67</v>
      </c>
      <c r="L30" s="51">
        <f t="shared" si="2"/>
        <v>27896.65</v>
      </c>
      <c r="M30" s="51"/>
      <c r="N30" s="51"/>
      <c r="O30" s="51">
        <v>971.67</v>
      </c>
      <c r="P30" s="51">
        <f>+O30*J30</f>
        <v>27896.65</v>
      </c>
      <c r="Q30" s="49"/>
    </row>
    <row r="31" spans="1:19" x14ac:dyDescent="0.2">
      <c r="A31" s="46" t="s">
        <v>48</v>
      </c>
      <c r="B31" s="47">
        <v>4</v>
      </c>
      <c r="C31" s="47" t="s">
        <v>24</v>
      </c>
      <c r="D31" s="48" t="s">
        <v>35</v>
      </c>
      <c r="E31" s="48">
        <v>4</v>
      </c>
      <c r="F31" s="48">
        <v>540</v>
      </c>
      <c r="G31" s="48" t="s">
        <v>68</v>
      </c>
      <c r="H31" s="49" t="s">
        <v>41</v>
      </c>
      <c r="I31" s="48" t="s">
        <v>63</v>
      </c>
      <c r="J31" s="50">
        <v>3.94</v>
      </c>
      <c r="K31" s="51">
        <v>971.67</v>
      </c>
      <c r="L31" s="51">
        <f t="shared" si="2"/>
        <v>3828.38</v>
      </c>
      <c r="M31" s="51"/>
      <c r="N31" s="51"/>
      <c r="O31" s="51">
        <v>971.67</v>
      </c>
      <c r="P31" s="51">
        <f>+O31*J31</f>
        <v>3828.38</v>
      </c>
      <c r="Q31" s="49"/>
    </row>
    <row r="32" spans="1:19" x14ac:dyDescent="0.2">
      <c r="A32" s="46" t="s">
        <v>48</v>
      </c>
      <c r="B32" s="47">
        <v>4</v>
      </c>
      <c r="C32" s="47" t="s">
        <v>24</v>
      </c>
      <c r="D32" s="48" t="s">
        <v>35</v>
      </c>
      <c r="E32" s="48">
        <v>4</v>
      </c>
      <c r="F32" s="48">
        <v>550</v>
      </c>
      <c r="G32" s="48" t="s">
        <v>69</v>
      </c>
      <c r="H32" s="49" t="s">
        <v>42</v>
      </c>
      <c r="I32" s="48" t="s">
        <v>63</v>
      </c>
      <c r="J32" s="50">
        <v>43.57</v>
      </c>
      <c r="K32" s="51">
        <v>131.47999999999999</v>
      </c>
      <c r="L32" s="51">
        <f t="shared" si="2"/>
        <v>5728.58</v>
      </c>
      <c r="M32" s="51"/>
      <c r="N32" s="51"/>
      <c r="O32" s="51">
        <v>131.47999999999999</v>
      </c>
      <c r="P32" s="51">
        <f>+O32*J32</f>
        <v>5728.58</v>
      </c>
      <c r="Q32" s="49"/>
    </row>
    <row r="33" spans="1:19" x14ac:dyDescent="0.2">
      <c r="A33" s="5">
        <v>17</v>
      </c>
      <c r="B33" s="6">
        <v>4</v>
      </c>
      <c r="C33" s="6" t="s">
        <v>24</v>
      </c>
      <c r="D33" s="11" t="s">
        <v>35</v>
      </c>
      <c r="E33" s="11">
        <v>4</v>
      </c>
      <c r="F33" s="11">
        <v>580</v>
      </c>
      <c r="G33" s="11" t="s">
        <v>70</v>
      </c>
      <c r="H33" s="12" t="s">
        <v>43</v>
      </c>
      <c r="I33" s="11" t="s">
        <v>64</v>
      </c>
      <c r="J33" s="13">
        <v>11.83</v>
      </c>
      <c r="K33" s="37">
        <v>47.36</v>
      </c>
      <c r="L33" s="37">
        <f t="shared" si="2"/>
        <v>560.27</v>
      </c>
      <c r="M33" s="37">
        <v>47.36</v>
      </c>
      <c r="N33" s="37">
        <f t="shared" si="3"/>
        <v>560.27</v>
      </c>
      <c r="O33" s="37"/>
      <c r="P33" s="37"/>
      <c r="Q33" s="12"/>
    </row>
    <row r="34" spans="1:19" x14ac:dyDescent="0.2">
      <c r="A34" s="5">
        <v>18</v>
      </c>
      <c r="B34" s="6">
        <v>1</v>
      </c>
      <c r="C34" s="6" t="s">
        <v>44</v>
      </c>
      <c r="D34" s="11" t="s">
        <v>35</v>
      </c>
      <c r="E34" s="11">
        <v>4</v>
      </c>
      <c r="F34" s="11">
        <v>110</v>
      </c>
      <c r="G34" s="11">
        <v>2.8</v>
      </c>
      <c r="H34" s="12" t="s">
        <v>30</v>
      </c>
      <c r="I34" s="11" t="s">
        <v>0</v>
      </c>
      <c r="J34" s="13">
        <v>6.27</v>
      </c>
      <c r="K34" s="37">
        <v>4315.25</v>
      </c>
      <c r="L34" s="37">
        <f>+K34*J34</f>
        <v>27056.62</v>
      </c>
      <c r="M34" s="37">
        <v>3150.04</v>
      </c>
      <c r="N34" s="37">
        <f t="shared" si="3"/>
        <v>19750.75</v>
      </c>
      <c r="O34" s="37"/>
      <c r="P34" s="37"/>
      <c r="Q34" s="31"/>
    </row>
    <row r="35" spans="1:19" x14ac:dyDescent="0.2">
      <c r="A35" s="33">
        <v>19</v>
      </c>
      <c r="B35" s="34">
        <v>5</v>
      </c>
      <c r="C35" s="6" t="s">
        <v>24</v>
      </c>
      <c r="D35" s="11" t="s">
        <v>47</v>
      </c>
      <c r="E35" s="30">
        <v>4</v>
      </c>
      <c r="F35" s="11">
        <v>20</v>
      </c>
      <c r="G35" s="11">
        <v>1.2</v>
      </c>
      <c r="H35" s="12" t="s">
        <v>36</v>
      </c>
      <c r="I35" s="11" t="s">
        <v>64</v>
      </c>
      <c r="J35" s="13">
        <v>5.86</v>
      </c>
      <c r="K35" s="37">
        <v>212.8</v>
      </c>
      <c r="L35" s="37">
        <f t="shared" ref="L35:L42" si="4">+K35*J35</f>
        <v>1247.01</v>
      </c>
      <c r="M35" s="37">
        <v>212.8</v>
      </c>
      <c r="N35" s="37">
        <f t="shared" si="3"/>
        <v>1247.01</v>
      </c>
      <c r="O35" s="37"/>
      <c r="P35" s="37"/>
      <c r="Q35" s="31"/>
    </row>
    <row r="36" spans="1:19" x14ac:dyDescent="0.2">
      <c r="A36" s="33">
        <v>19</v>
      </c>
      <c r="B36" s="34">
        <v>5</v>
      </c>
      <c r="C36" s="6" t="s">
        <v>24</v>
      </c>
      <c r="D36" s="11" t="s">
        <v>47</v>
      </c>
      <c r="E36" s="30">
        <v>4</v>
      </c>
      <c r="F36" s="11">
        <v>30</v>
      </c>
      <c r="G36" s="11">
        <v>1.3</v>
      </c>
      <c r="H36" s="12" t="s">
        <v>37</v>
      </c>
      <c r="I36" s="11" t="s">
        <v>63</v>
      </c>
      <c r="J36" s="13">
        <v>1.79</v>
      </c>
      <c r="K36" s="37">
        <v>346.56</v>
      </c>
      <c r="L36" s="37">
        <f t="shared" si="4"/>
        <v>620.34</v>
      </c>
      <c r="M36" s="37">
        <v>346.56</v>
      </c>
      <c r="N36" s="37">
        <f t="shared" si="3"/>
        <v>620.34</v>
      </c>
      <c r="O36" s="37"/>
      <c r="P36" s="37"/>
      <c r="Q36" s="31"/>
    </row>
    <row r="37" spans="1:19" x14ac:dyDescent="0.2">
      <c r="A37" s="33">
        <v>19</v>
      </c>
      <c r="B37" s="34">
        <v>5</v>
      </c>
      <c r="C37" s="6" t="s">
        <v>24</v>
      </c>
      <c r="D37" s="11" t="s">
        <v>47</v>
      </c>
      <c r="E37" s="30">
        <v>4</v>
      </c>
      <c r="F37" s="30">
        <v>40</v>
      </c>
      <c r="G37" s="30">
        <v>2.1</v>
      </c>
      <c r="H37" s="31" t="s">
        <v>49</v>
      </c>
      <c r="I37" s="30" t="s">
        <v>65</v>
      </c>
      <c r="J37" s="32">
        <v>28.15</v>
      </c>
      <c r="K37" s="37">
        <v>687.62</v>
      </c>
      <c r="L37" s="37">
        <f t="shared" si="4"/>
        <v>19356.5</v>
      </c>
      <c r="M37" s="37">
        <v>687.62</v>
      </c>
      <c r="N37" s="37">
        <f t="shared" si="3"/>
        <v>19356.5</v>
      </c>
      <c r="O37" s="37"/>
      <c r="P37" s="37"/>
      <c r="Q37" s="31"/>
    </row>
    <row r="38" spans="1:19" x14ac:dyDescent="0.2">
      <c r="A38" s="33">
        <v>19</v>
      </c>
      <c r="B38" s="34">
        <v>5</v>
      </c>
      <c r="C38" s="6" t="s">
        <v>24</v>
      </c>
      <c r="D38" s="11" t="s">
        <v>47</v>
      </c>
      <c r="E38" s="30">
        <v>4</v>
      </c>
      <c r="F38" s="30">
        <v>50</v>
      </c>
      <c r="G38" s="30">
        <v>2.2000000000000002</v>
      </c>
      <c r="H38" s="31" t="s">
        <v>50</v>
      </c>
      <c r="I38" s="30" t="s">
        <v>63</v>
      </c>
      <c r="J38" s="32">
        <v>55.55</v>
      </c>
      <c r="K38" s="37">
        <v>252</v>
      </c>
      <c r="L38" s="37">
        <f t="shared" si="4"/>
        <v>13998.6</v>
      </c>
      <c r="M38" s="37">
        <v>252</v>
      </c>
      <c r="N38" s="37">
        <f t="shared" si="3"/>
        <v>13998.6</v>
      </c>
      <c r="O38" s="37"/>
      <c r="P38" s="37"/>
      <c r="Q38" s="31"/>
    </row>
    <row r="39" spans="1:19" x14ac:dyDescent="0.2">
      <c r="A39" s="33">
        <v>20</v>
      </c>
      <c r="B39" s="34">
        <v>5</v>
      </c>
      <c r="C39" s="6" t="s">
        <v>24</v>
      </c>
      <c r="D39" s="11" t="s">
        <v>47</v>
      </c>
      <c r="E39" s="30">
        <v>4</v>
      </c>
      <c r="F39" s="30">
        <v>80</v>
      </c>
      <c r="G39" s="30">
        <v>2.5</v>
      </c>
      <c r="H39" s="31" t="s">
        <v>51</v>
      </c>
      <c r="I39" s="30" t="s">
        <v>0</v>
      </c>
      <c r="J39" s="32">
        <v>6.15</v>
      </c>
      <c r="K39" s="37">
        <v>25851.38</v>
      </c>
      <c r="L39" s="37">
        <f t="shared" si="4"/>
        <v>158985.99</v>
      </c>
      <c r="M39" s="37">
        <v>25851.38</v>
      </c>
      <c r="N39" s="37">
        <f t="shared" si="3"/>
        <v>158985.99</v>
      </c>
      <c r="O39" s="37"/>
      <c r="P39" s="37"/>
      <c r="Q39" s="31"/>
    </row>
    <row r="40" spans="1:19" x14ac:dyDescent="0.2">
      <c r="A40" s="33">
        <v>21</v>
      </c>
      <c r="B40" s="34">
        <v>5</v>
      </c>
      <c r="C40" s="6" t="s">
        <v>24</v>
      </c>
      <c r="D40" s="11" t="s">
        <v>47</v>
      </c>
      <c r="E40" s="30">
        <v>4</v>
      </c>
      <c r="F40" s="30">
        <v>100</v>
      </c>
      <c r="G40" s="11">
        <v>2.7</v>
      </c>
      <c r="H40" s="12" t="s">
        <v>28</v>
      </c>
      <c r="I40" s="11" t="s">
        <v>64</v>
      </c>
      <c r="J40" s="13">
        <v>557.49</v>
      </c>
      <c r="K40" s="37">
        <v>273.92</v>
      </c>
      <c r="L40" s="37">
        <f t="shared" si="4"/>
        <v>152707.66</v>
      </c>
      <c r="M40" s="37">
        <v>273.92</v>
      </c>
      <c r="N40" s="37">
        <f t="shared" si="3"/>
        <v>152707.66</v>
      </c>
      <c r="O40" s="37"/>
      <c r="P40" s="37"/>
      <c r="Q40" s="31"/>
    </row>
    <row r="41" spans="1:19" x14ac:dyDescent="0.2">
      <c r="A41" s="33">
        <v>22</v>
      </c>
      <c r="B41" s="34">
        <v>5</v>
      </c>
      <c r="C41" s="6" t="s">
        <v>24</v>
      </c>
      <c r="D41" s="11" t="s">
        <v>47</v>
      </c>
      <c r="E41" s="30">
        <v>4</v>
      </c>
      <c r="F41" s="11">
        <v>120</v>
      </c>
      <c r="G41" s="11">
        <v>2.9</v>
      </c>
      <c r="H41" s="12" t="s">
        <v>31</v>
      </c>
      <c r="I41" s="11" t="s">
        <v>65</v>
      </c>
      <c r="J41" s="13">
        <v>1578.44</v>
      </c>
      <c r="K41" s="37">
        <v>182.49</v>
      </c>
      <c r="L41" s="37">
        <f t="shared" si="4"/>
        <v>288049.52</v>
      </c>
      <c r="M41" s="37">
        <v>182.49</v>
      </c>
      <c r="N41" s="37">
        <f t="shared" si="3"/>
        <v>288049.52</v>
      </c>
      <c r="O41" s="40"/>
      <c r="P41" s="37"/>
      <c r="Q41" s="31"/>
    </row>
    <row r="42" spans="1:19" x14ac:dyDescent="0.2">
      <c r="A42" s="33">
        <v>23</v>
      </c>
      <c r="B42" s="34">
        <v>2</v>
      </c>
      <c r="C42" s="6" t="s">
        <v>44</v>
      </c>
      <c r="D42" s="11" t="s">
        <v>47</v>
      </c>
      <c r="E42" s="30">
        <v>4</v>
      </c>
      <c r="F42" s="11">
        <v>110</v>
      </c>
      <c r="G42" s="11">
        <v>2.8</v>
      </c>
      <c r="H42" s="12" t="s">
        <v>30</v>
      </c>
      <c r="I42" s="11" t="s">
        <v>0</v>
      </c>
      <c r="J42" s="13">
        <v>6.27</v>
      </c>
      <c r="K42" s="37">
        <v>24037.49</v>
      </c>
      <c r="L42" s="37">
        <f t="shared" si="4"/>
        <v>150715.06</v>
      </c>
      <c r="M42" s="37">
        <v>24122.37</v>
      </c>
      <c r="N42" s="37">
        <f t="shared" si="3"/>
        <v>151247.26</v>
      </c>
      <c r="O42" s="40"/>
      <c r="P42" s="37"/>
      <c r="Q42" s="31"/>
      <c r="R42" s="45">
        <f>SUM(N22:N42)</f>
        <v>2135323.2200000002</v>
      </c>
      <c r="S42" t="s">
        <v>54</v>
      </c>
    </row>
    <row r="43" spans="1:19" x14ac:dyDescent="0.2">
      <c r="A43" s="33"/>
      <c r="B43" s="34"/>
      <c r="C43" s="34"/>
      <c r="D43" s="30"/>
      <c r="E43" s="30"/>
      <c r="F43" s="30"/>
      <c r="G43" s="30"/>
      <c r="H43" s="31"/>
      <c r="I43" s="30"/>
      <c r="J43" s="32"/>
      <c r="K43" s="38" t="s">
        <v>45</v>
      </c>
      <c r="L43" s="39">
        <f>SUM(L22:L42)</f>
        <v>2179550.5</v>
      </c>
      <c r="M43" s="40"/>
      <c r="N43" s="39">
        <f>SUM(N22:N42)</f>
        <v>2135323.2200000002</v>
      </c>
      <c r="O43" s="40"/>
      <c r="P43" s="39">
        <f>SUM(P22:P42)</f>
        <v>37453.61</v>
      </c>
      <c r="Q43" s="31"/>
    </row>
    <row r="44" spans="1:19" x14ac:dyDescent="0.2">
      <c r="A44" s="14"/>
      <c r="B44" s="15"/>
      <c r="C44" s="15"/>
      <c r="D44" s="16"/>
      <c r="E44" s="16"/>
      <c r="F44" s="16"/>
      <c r="G44" s="16"/>
      <c r="H44" s="17"/>
      <c r="I44" s="16"/>
      <c r="J44" s="18"/>
      <c r="K44" s="41"/>
      <c r="L44" s="42"/>
      <c r="M44" s="41"/>
      <c r="N44" s="42"/>
      <c r="O44" s="42"/>
      <c r="P44" s="42"/>
      <c r="Q44" s="17"/>
    </row>
    <row r="45" spans="1:19" x14ac:dyDescent="0.2">
      <c r="A45" s="19"/>
      <c r="B45" s="20"/>
      <c r="C45" s="20"/>
      <c r="D45" s="20"/>
      <c r="E45" s="20"/>
      <c r="F45" s="20"/>
      <c r="G45" s="20"/>
      <c r="H45" s="21"/>
      <c r="I45" s="22" t="s">
        <v>16</v>
      </c>
      <c r="J45" s="23"/>
      <c r="K45" s="43"/>
      <c r="L45" s="44">
        <f>+L20</f>
        <v>2033400.46</v>
      </c>
      <c r="M45" s="43"/>
      <c r="N45" s="44">
        <f>+N20</f>
        <v>2033400.46</v>
      </c>
      <c r="O45" s="44"/>
      <c r="P45" s="44">
        <f>+P20</f>
        <v>0</v>
      </c>
      <c r="Q45" s="24"/>
    </row>
    <row r="46" spans="1:19" x14ac:dyDescent="0.2">
      <c r="A46" s="25"/>
      <c r="B46" s="20"/>
      <c r="C46" s="20"/>
      <c r="D46" s="20"/>
      <c r="E46" s="20"/>
      <c r="F46" s="20"/>
      <c r="G46" s="20"/>
      <c r="H46" s="21"/>
      <c r="I46" s="22" t="s">
        <v>17</v>
      </c>
      <c r="J46" s="22"/>
      <c r="K46" s="44"/>
      <c r="L46" s="44">
        <f>+L43</f>
        <v>2179550.5</v>
      </c>
      <c r="M46" s="44"/>
      <c r="N46" s="44">
        <f>+N43</f>
        <v>2135323.2200000002</v>
      </c>
      <c r="O46" s="44"/>
      <c r="P46" s="44">
        <f>+P43</f>
        <v>37453.61</v>
      </c>
      <c r="Q46" s="24"/>
    </row>
    <row r="47" spans="1:19" x14ac:dyDescent="0.2">
      <c r="A47" s="25"/>
      <c r="B47" s="20"/>
      <c r="C47" s="20"/>
      <c r="D47" s="20"/>
      <c r="E47" s="20"/>
      <c r="F47" s="20"/>
      <c r="G47" s="20"/>
      <c r="H47" s="21"/>
      <c r="I47" s="23" t="s">
        <v>18</v>
      </c>
      <c r="J47" s="23"/>
      <c r="K47" s="43"/>
      <c r="L47" s="43"/>
      <c r="M47" s="43"/>
      <c r="N47" s="43"/>
      <c r="O47" s="43"/>
      <c r="P47" s="43"/>
      <c r="Q47" s="24"/>
    </row>
    <row r="48" spans="1:19" x14ac:dyDescent="0.2">
      <c r="A48" s="25"/>
      <c r="B48" s="20"/>
      <c r="C48" s="20"/>
      <c r="D48" s="20"/>
      <c r="E48" s="20"/>
      <c r="F48" s="20"/>
      <c r="G48" s="20"/>
      <c r="H48" s="21"/>
      <c r="I48" s="23" t="s">
        <v>19</v>
      </c>
      <c r="J48" s="23"/>
      <c r="K48" s="43"/>
      <c r="L48" s="43"/>
      <c r="M48" s="43"/>
      <c r="N48" s="43"/>
      <c r="O48" s="43"/>
      <c r="P48" s="43"/>
      <c r="Q48" s="24"/>
    </row>
    <row r="49" spans="1:17" x14ac:dyDescent="0.2">
      <c r="A49" s="25"/>
      <c r="B49" s="20"/>
      <c r="C49" s="20"/>
      <c r="D49" s="20"/>
      <c r="E49" s="20"/>
      <c r="F49" s="20"/>
      <c r="G49" s="20"/>
      <c r="H49" s="21"/>
      <c r="I49" s="23" t="s">
        <v>20</v>
      </c>
      <c r="J49" s="23"/>
      <c r="K49" s="43"/>
      <c r="L49" s="43"/>
      <c r="M49" s="43"/>
      <c r="N49" s="43"/>
      <c r="O49" s="43"/>
      <c r="P49" s="43"/>
      <c r="Q49" s="24"/>
    </row>
    <row r="50" spans="1:17" x14ac:dyDescent="0.2">
      <c r="A50" s="25"/>
      <c r="B50" s="20"/>
      <c r="C50" s="20"/>
      <c r="D50" s="20"/>
      <c r="E50" s="20"/>
      <c r="F50" s="20"/>
      <c r="G50" s="20"/>
      <c r="H50" s="21"/>
      <c r="I50" s="23" t="s">
        <v>21</v>
      </c>
      <c r="J50" s="23"/>
      <c r="K50" s="43"/>
      <c r="L50" s="43"/>
      <c r="M50" s="43"/>
      <c r="N50" s="43"/>
      <c r="O50" s="43"/>
      <c r="P50" s="43"/>
      <c r="Q50" s="24"/>
    </row>
    <row r="51" spans="1:17" x14ac:dyDescent="0.2">
      <c r="A51" s="25"/>
      <c r="B51" s="20"/>
      <c r="C51" s="20"/>
      <c r="D51" s="20"/>
      <c r="E51" s="20"/>
      <c r="F51" s="20"/>
      <c r="G51" s="20"/>
      <c r="H51" s="21"/>
      <c r="I51" s="23" t="s">
        <v>22</v>
      </c>
      <c r="J51" s="23"/>
      <c r="K51" s="43"/>
      <c r="L51" s="43"/>
      <c r="M51" s="43"/>
      <c r="N51" s="43"/>
      <c r="O51" s="43"/>
      <c r="P51" s="43"/>
      <c r="Q51" s="24"/>
    </row>
    <row r="52" spans="1:17" x14ac:dyDescent="0.2">
      <c r="A52" s="25"/>
      <c r="B52" s="20"/>
      <c r="C52" s="20"/>
      <c r="D52" s="20"/>
      <c r="E52" s="20"/>
      <c r="F52" s="20"/>
      <c r="G52" s="20"/>
      <c r="H52" s="21"/>
      <c r="I52" s="23"/>
      <c r="J52" s="23"/>
      <c r="K52" s="43"/>
      <c r="L52" s="43"/>
      <c r="M52" s="43"/>
      <c r="N52" s="43"/>
      <c r="O52" s="43"/>
      <c r="P52" s="43"/>
      <c r="Q52" s="24"/>
    </row>
    <row r="53" spans="1:17" x14ac:dyDescent="0.2">
      <c r="A53" s="25"/>
      <c r="B53" s="20"/>
      <c r="C53" s="20"/>
      <c r="D53" s="20"/>
      <c r="E53" s="20"/>
      <c r="F53" s="20"/>
      <c r="G53" s="20"/>
      <c r="H53" s="23"/>
      <c r="I53" s="22" t="s">
        <v>23</v>
      </c>
      <c r="J53" s="22"/>
      <c r="K53" s="43"/>
      <c r="L53" s="44">
        <f>SUM(L45:L51)</f>
        <v>4212950.96</v>
      </c>
      <c r="M53" s="44"/>
      <c r="N53" s="44">
        <f>SUM(N45:N51)</f>
        <v>4168723.68</v>
      </c>
      <c r="O53" s="44"/>
      <c r="P53" s="44">
        <f>SUM(P45:P51)</f>
        <v>37453.61</v>
      </c>
      <c r="Q53" s="24"/>
    </row>
    <row r="54" spans="1:17" x14ac:dyDescent="0.2">
      <c r="A54" s="26"/>
      <c r="B54" s="27"/>
      <c r="C54" s="27"/>
      <c r="D54" s="27"/>
      <c r="E54" s="27"/>
      <c r="F54" s="27"/>
      <c r="G54" s="27"/>
      <c r="H54" s="28"/>
      <c r="I54" s="28"/>
      <c r="J54" s="28"/>
      <c r="K54" s="28"/>
      <c r="L54" s="28"/>
      <c r="M54" s="28"/>
      <c r="N54" s="28"/>
      <c r="O54" s="28"/>
      <c r="P54" s="28"/>
      <c r="Q54" s="29"/>
    </row>
    <row r="56" spans="1:17" x14ac:dyDescent="0.2">
      <c r="P56" s="45"/>
    </row>
  </sheetData>
  <mergeCells count="7">
    <mergeCell ref="K7:L7"/>
    <mergeCell ref="M7:N7"/>
    <mergeCell ref="B7:E7"/>
    <mergeCell ref="A3:Q3"/>
    <mergeCell ref="A4:Q4"/>
    <mergeCell ref="A5:Q5"/>
    <mergeCell ref="O7:P7"/>
  </mergeCells>
  <phoneticPr fontId="0" type="noConversion"/>
  <printOptions horizontalCentered="1"/>
  <pageMargins left="0.2" right="0.75" top="0.27" bottom="1" header="0.2" footer="0"/>
  <pageSetup scale="7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A0314-22AD-4351-8C0D-074F9ABF5273}">
  <dimension ref="A1:J100"/>
  <sheetViews>
    <sheetView showGridLines="0" showZeros="0" tabSelected="1" view="pageBreakPreview" topLeftCell="A86" zoomScale="90" zoomScaleNormal="90" zoomScaleSheetLayoutView="90" workbookViewId="0">
      <selection activeCell="G60" sqref="G60"/>
    </sheetView>
  </sheetViews>
  <sheetFormatPr baseColWidth="10" defaultRowHeight="12.75" x14ac:dyDescent="0.2"/>
  <cols>
    <col min="1" max="1" width="7.85546875" style="54" customWidth="1"/>
    <col min="2" max="2" width="55.42578125" style="55" customWidth="1"/>
    <col min="3" max="3" width="9.42578125" style="52" bestFit="1" customWidth="1"/>
    <col min="4" max="4" width="11.7109375" style="58" customWidth="1"/>
    <col min="5" max="5" width="14.85546875" style="59" customWidth="1"/>
    <col min="6" max="6" width="33.85546875" style="59" customWidth="1"/>
    <col min="7" max="7" width="18.7109375" style="59" customWidth="1"/>
    <col min="8" max="16384" width="11.42578125" style="53"/>
  </cols>
  <sheetData>
    <row r="1" spans="1:7" ht="21" thickBot="1" x14ac:dyDescent="0.25">
      <c r="A1" s="74" t="s">
        <v>135</v>
      </c>
      <c r="B1" s="75"/>
      <c r="C1" s="75"/>
      <c r="D1" s="75"/>
      <c r="E1" s="75"/>
      <c r="F1" s="75"/>
      <c r="G1" s="76"/>
    </row>
    <row r="2" spans="1:7" x14ac:dyDescent="0.2">
      <c r="A2" s="77"/>
      <c r="B2" s="63"/>
      <c r="C2" s="73"/>
      <c r="D2" s="73"/>
      <c r="E2" s="73"/>
      <c r="F2" s="73"/>
      <c r="G2" s="78"/>
    </row>
    <row r="3" spans="1:7" x14ac:dyDescent="0.2">
      <c r="A3" s="79"/>
      <c r="B3" s="80" t="s">
        <v>136</v>
      </c>
      <c r="C3" s="81" t="s">
        <v>141</v>
      </c>
      <c r="D3" s="60"/>
      <c r="E3" s="60"/>
      <c r="F3" s="60"/>
      <c r="G3" s="82"/>
    </row>
    <row r="4" spans="1:7" ht="41.25" customHeight="1" x14ac:dyDescent="0.2">
      <c r="A4" s="83"/>
      <c r="B4" s="61" t="s">
        <v>137</v>
      </c>
      <c r="C4" s="84" t="s">
        <v>142</v>
      </c>
      <c r="D4" s="84"/>
      <c r="E4" s="84"/>
      <c r="F4" s="84"/>
      <c r="G4" s="85"/>
    </row>
    <row r="5" spans="1:7" x14ac:dyDescent="0.2">
      <c r="A5" s="83"/>
      <c r="B5" s="61" t="s">
        <v>138</v>
      </c>
      <c r="C5" s="84" t="s">
        <v>139</v>
      </c>
      <c r="D5" s="84"/>
      <c r="E5" s="84"/>
      <c r="F5" s="84"/>
      <c r="G5" s="85"/>
    </row>
    <row r="6" spans="1:7" ht="13.5" thickBot="1" x14ac:dyDescent="0.25">
      <c r="A6" s="86"/>
      <c r="G6" s="87"/>
    </row>
    <row r="7" spans="1:7" ht="26.25" thickBot="1" x14ac:dyDescent="0.25">
      <c r="A7" s="88" t="s">
        <v>4</v>
      </c>
      <c r="B7" s="89" t="s">
        <v>61</v>
      </c>
      <c r="C7" s="89" t="s">
        <v>62</v>
      </c>
      <c r="D7" s="89" t="s">
        <v>72</v>
      </c>
      <c r="E7" s="89" t="s">
        <v>84</v>
      </c>
      <c r="F7" s="89" t="s">
        <v>140</v>
      </c>
      <c r="G7" s="90" t="s">
        <v>85</v>
      </c>
    </row>
    <row r="8" spans="1:7" s="110" customFormat="1" ht="15.75" x14ac:dyDescent="0.2">
      <c r="A8" s="104">
        <v>1</v>
      </c>
      <c r="B8" s="105" t="s">
        <v>100</v>
      </c>
      <c r="C8" s="106"/>
      <c r="D8" s="107"/>
      <c r="E8" s="108"/>
      <c r="F8" s="109"/>
      <c r="G8" s="108"/>
    </row>
    <row r="9" spans="1:7" s="64" customFormat="1" ht="144" x14ac:dyDescent="0.2">
      <c r="A9" s="100">
        <v>1.01</v>
      </c>
      <c r="B9" s="101" t="s">
        <v>147</v>
      </c>
      <c r="C9" s="102" t="s">
        <v>87</v>
      </c>
      <c r="D9" s="96">
        <v>1</v>
      </c>
      <c r="E9" s="97"/>
      <c r="F9" s="98"/>
      <c r="G9" s="99">
        <f>+ROUND(E9*D9,2)</f>
        <v>0</v>
      </c>
    </row>
    <row r="10" spans="1:7" s="64" customFormat="1" ht="144" x14ac:dyDescent="0.2">
      <c r="A10" s="100">
        <v>1.02</v>
      </c>
      <c r="B10" s="101" t="s">
        <v>148</v>
      </c>
      <c r="C10" s="102" t="s">
        <v>87</v>
      </c>
      <c r="D10" s="96">
        <v>1</v>
      </c>
      <c r="E10" s="97"/>
      <c r="F10" s="98"/>
      <c r="G10" s="99">
        <f t="shared" ref="G10:G75" si="0">+ROUND(E10*D10,2)</f>
        <v>0</v>
      </c>
    </row>
    <row r="11" spans="1:7" s="64" customFormat="1" ht="36" x14ac:dyDescent="0.2">
      <c r="A11" s="100">
        <v>1.03</v>
      </c>
      <c r="B11" s="103" t="s">
        <v>88</v>
      </c>
      <c r="C11" s="102" t="s">
        <v>87</v>
      </c>
      <c r="D11" s="96">
        <v>2</v>
      </c>
      <c r="E11" s="97"/>
      <c r="F11" s="98"/>
      <c r="G11" s="99">
        <f t="shared" si="0"/>
        <v>0</v>
      </c>
    </row>
    <row r="12" spans="1:7" s="64" customFormat="1" x14ac:dyDescent="0.2">
      <c r="A12" s="100">
        <v>1.04</v>
      </c>
      <c r="B12" s="103" t="s">
        <v>118</v>
      </c>
      <c r="C12" s="102" t="s">
        <v>87</v>
      </c>
      <c r="D12" s="96">
        <v>2</v>
      </c>
      <c r="E12" s="97"/>
      <c r="F12" s="98"/>
      <c r="G12" s="99">
        <f t="shared" si="0"/>
        <v>0</v>
      </c>
    </row>
    <row r="13" spans="1:7" s="64" customFormat="1" ht="72" x14ac:dyDescent="0.2">
      <c r="A13" s="100">
        <v>1.05</v>
      </c>
      <c r="B13" s="103" t="s">
        <v>101</v>
      </c>
      <c r="C13" s="102" t="s">
        <v>73</v>
      </c>
      <c r="D13" s="96">
        <v>100</v>
      </c>
      <c r="E13" s="97"/>
      <c r="F13" s="98"/>
      <c r="G13" s="99">
        <f t="shared" si="0"/>
        <v>0</v>
      </c>
    </row>
    <row r="14" spans="1:7" s="64" customFormat="1" ht="72" x14ac:dyDescent="0.2">
      <c r="A14" s="100">
        <v>1.06</v>
      </c>
      <c r="B14" s="103" t="s">
        <v>89</v>
      </c>
      <c r="C14" s="102" t="s">
        <v>73</v>
      </c>
      <c r="D14" s="96">
        <v>160</v>
      </c>
      <c r="E14" s="97"/>
      <c r="F14" s="98"/>
      <c r="G14" s="99">
        <f t="shared" si="0"/>
        <v>0</v>
      </c>
    </row>
    <row r="15" spans="1:7" s="64" customFormat="1" ht="48" x14ac:dyDescent="0.2">
      <c r="A15" s="100">
        <v>1.07</v>
      </c>
      <c r="B15" s="103" t="s">
        <v>119</v>
      </c>
      <c r="C15" s="102" t="s">
        <v>73</v>
      </c>
      <c r="D15" s="96">
        <v>46</v>
      </c>
      <c r="E15" s="97"/>
      <c r="F15" s="98"/>
      <c r="G15" s="99">
        <f t="shared" si="0"/>
        <v>0</v>
      </c>
    </row>
    <row r="16" spans="1:7" s="64" customFormat="1" ht="36" x14ac:dyDescent="0.2">
      <c r="A16" s="100">
        <v>1.08</v>
      </c>
      <c r="B16" s="103" t="s">
        <v>90</v>
      </c>
      <c r="C16" s="102" t="s">
        <v>73</v>
      </c>
      <c r="D16" s="96">
        <v>100</v>
      </c>
      <c r="E16" s="97"/>
      <c r="F16" s="98"/>
      <c r="G16" s="99">
        <f t="shared" si="0"/>
        <v>0</v>
      </c>
    </row>
    <row r="17" spans="1:7" s="64" customFormat="1" ht="144" x14ac:dyDescent="0.2">
      <c r="A17" s="100">
        <v>1.0900000000000001</v>
      </c>
      <c r="B17" s="103" t="s">
        <v>91</v>
      </c>
      <c r="C17" s="102" t="s">
        <v>73</v>
      </c>
      <c r="D17" s="96">
        <v>100</v>
      </c>
      <c r="E17" s="97"/>
      <c r="F17" s="98"/>
      <c r="G17" s="99">
        <f t="shared" si="0"/>
        <v>0</v>
      </c>
    </row>
    <row r="18" spans="1:7" s="64" customFormat="1" ht="36" x14ac:dyDescent="0.2">
      <c r="A18" s="100">
        <v>1.1000000000000001</v>
      </c>
      <c r="B18" s="103" t="s">
        <v>92</v>
      </c>
      <c r="C18" s="102" t="s">
        <v>29</v>
      </c>
      <c r="D18" s="96">
        <v>2500</v>
      </c>
      <c r="E18" s="97"/>
      <c r="F18" s="98"/>
      <c r="G18" s="99">
        <f t="shared" si="0"/>
        <v>0</v>
      </c>
    </row>
    <row r="19" spans="1:7" s="64" customFormat="1" ht="36" x14ac:dyDescent="0.2">
      <c r="A19" s="100">
        <v>1.1100000000000001</v>
      </c>
      <c r="B19" s="103" t="s">
        <v>93</v>
      </c>
      <c r="C19" s="102" t="s">
        <v>29</v>
      </c>
      <c r="D19" s="96">
        <v>900</v>
      </c>
      <c r="E19" s="97"/>
      <c r="F19" s="98"/>
      <c r="G19" s="99">
        <f t="shared" si="0"/>
        <v>0</v>
      </c>
    </row>
    <row r="20" spans="1:7" s="64" customFormat="1" ht="48" x14ac:dyDescent="0.2">
      <c r="A20" s="100">
        <v>1.1200000000000001</v>
      </c>
      <c r="B20" s="103" t="s">
        <v>94</v>
      </c>
      <c r="C20" s="102" t="s">
        <v>29</v>
      </c>
      <c r="D20" s="96">
        <v>900</v>
      </c>
      <c r="E20" s="97"/>
      <c r="F20" s="98"/>
      <c r="G20" s="99">
        <f t="shared" si="0"/>
        <v>0</v>
      </c>
    </row>
    <row r="21" spans="1:7" s="64" customFormat="1" ht="84" x14ac:dyDescent="0.2">
      <c r="A21" s="100">
        <v>1.1299999999999999</v>
      </c>
      <c r="B21" s="103" t="s">
        <v>95</v>
      </c>
      <c r="C21" s="102" t="s">
        <v>96</v>
      </c>
      <c r="D21" s="96">
        <v>700</v>
      </c>
      <c r="E21" s="97"/>
      <c r="F21" s="98"/>
      <c r="G21" s="99">
        <f t="shared" si="0"/>
        <v>0</v>
      </c>
    </row>
    <row r="22" spans="1:7" s="64" customFormat="1" ht="84" x14ac:dyDescent="0.2">
      <c r="A22" s="100">
        <v>1.1399999999999999</v>
      </c>
      <c r="B22" s="103" t="s">
        <v>117</v>
      </c>
      <c r="C22" s="102" t="s">
        <v>96</v>
      </c>
      <c r="D22" s="96">
        <v>1500</v>
      </c>
      <c r="E22" s="97"/>
      <c r="F22" s="98"/>
      <c r="G22" s="99">
        <f t="shared" si="0"/>
        <v>0</v>
      </c>
    </row>
    <row r="23" spans="1:7" s="64" customFormat="1" ht="60" x14ac:dyDescent="0.2">
      <c r="A23" s="100">
        <v>1.1499999999999999</v>
      </c>
      <c r="B23" s="103" t="s">
        <v>125</v>
      </c>
      <c r="C23" s="102" t="s">
        <v>96</v>
      </c>
      <c r="D23" s="96">
        <v>400</v>
      </c>
      <c r="E23" s="97"/>
      <c r="F23" s="98"/>
      <c r="G23" s="99">
        <f t="shared" si="0"/>
        <v>0</v>
      </c>
    </row>
    <row r="24" spans="1:7" s="64" customFormat="1" ht="60" x14ac:dyDescent="0.2">
      <c r="A24" s="100">
        <v>1.1599999999999999</v>
      </c>
      <c r="B24" s="103" t="s">
        <v>124</v>
      </c>
      <c r="C24" s="102" t="s">
        <v>96</v>
      </c>
      <c r="D24" s="96">
        <v>30</v>
      </c>
      <c r="E24" s="97"/>
      <c r="F24" s="98"/>
      <c r="G24" s="99">
        <f t="shared" si="0"/>
        <v>0</v>
      </c>
    </row>
    <row r="25" spans="1:7" s="64" customFormat="1" ht="48" x14ac:dyDescent="0.2">
      <c r="A25" s="100">
        <v>1.17</v>
      </c>
      <c r="B25" s="103" t="s">
        <v>97</v>
      </c>
      <c r="C25" s="102" t="s">
        <v>83</v>
      </c>
      <c r="D25" s="96">
        <v>2</v>
      </c>
      <c r="E25" s="97"/>
      <c r="F25" s="98"/>
      <c r="G25" s="99">
        <f t="shared" si="0"/>
        <v>0</v>
      </c>
    </row>
    <row r="26" spans="1:7" s="64" customFormat="1" ht="48" x14ac:dyDescent="0.2">
      <c r="A26" s="100">
        <v>1.18</v>
      </c>
      <c r="B26" s="103" t="s">
        <v>98</v>
      </c>
      <c r="C26" s="102" t="s">
        <v>83</v>
      </c>
      <c r="D26" s="96">
        <v>2</v>
      </c>
      <c r="E26" s="97"/>
      <c r="F26" s="98"/>
      <c r="G26" s="99">
        <f t="shared" si="0"/>
        <v>0</v>
      </c>
    </row>
    <row r="27" spans="1:7" s="64" customFormat="1" ht="60" x14ac:dyDescent="0.2">
      <c r="A27" s="100">
        <v>1.19</v>
      </c>
      <c r="B27" s="103" t="s">
        <v>99</v>
      </c>
      <c r="C27" s="102" t="s">
        <v>83</v>
      </c>
      <c r="D27" s="96">
        <v>2</v>
      </c>
      <c r="E27" s="97"/>
      <c r="F27" s="98"/>
      <c r="G27" s="99">
        <f t="shared" si="0"/>
        <v>0</v>
      </c>
    </row>
    <row r="28" spans="1:7" s="64" customFormat="1" ht="48" x14ac:dyDescent="0.2">
      <c r="A28" s="100">
        <v>1.2</v>
      </c>
      <c r="B28" s="103" t="s">
        <v>126</v>
      </c>
      <c r="C28" s="102" t="s">
        <v>83</v>
      </c>
      <c r="D28" s="96">
        <v>4</v>
      </c>
      <c r="E28" s="97"/>
      <c r="F28" s="98"/>
      <c r="G28" s="99">
        <f t="shared" si="0"/>
        <v>0</v>
      </c>
    </row>
    <row r="29" spans="1:7" s="64" customFormat="1" ht="36" x14ac:dyDescent="0.2">
      <c r="A29" s="100">
        <v>1.21</v>
      </c>
      <c r="B29" s="103" t="s">
        <v>127</v>
      </c>
      <c r="C29" s="102" t="s">
        <v>83</v>
      </c>
      <c r="D29" s="96">
        <v>4</v>
      </c>
      <c r="E29" s="97"/>
      <c r="F29" s="98"/>
      <c r="G29" s="99">
        <f t="shared" si="0"/>
        <v>0</v>
      </c>
    </row>
    <row r="30" spans="1:7" s="116" customFormat="1" x14ac:dyDescent="0.2">
      <c r="A30" s="111"/>
      <c r="B30" s="112"/>
      <c r="C30" s="113"/>
      <c r="D30" s="114"/>
      <c r="E30" s="115"/>
      <c r="F30" s="117" t="s">
        <v>149</v>
      </c>
      <c r="G30" s="118">
        <f>SUM(G9:G29)</f>
        <v>0</v>
      </c>
    </row>
    <row r="31" spans="1:7" s="110" customFormat="1" ht="15.75" x14ac:dyDescent="0.2">
      <c r="A31" s="104">
        <v>2</v>
      </c>
      <c r="B31" s="105" t="s">
        <v>102</v>
      </c>
      <c r="C31" s="106"/>
      <c r="D31" s="107"/>
      <c r="E31" s="108"/>
      <c r="F31" s="109"/>
      <c r="G31" s="108">
        <f t="shared" si="0"/>
        <v>0</v>
      </c>
    </row>
    <row r="32" spans="1:7" s="64" customFormat="1" ht="72" x14ac:dyDescent="0.2">
      <c r="A32" s="100">
        <v>2.0099999999999998</v>
      </c>
      <c r="B32" s="103" t="s">
        <v>103</v>
      </c>
      <c r="C32" s="102" t="s">
        <v>63</v>
      </c>
      <c r="D32" s="96">
        <v>9400</v>
      </c>
      <c r="E32" s="97"/>
      <c r="F32" s="98"/>
      <c r="G32" s="99">
        <f t="shared" si="0"/>
        <v>0</v>
      </c>
    </row>
    <row r="33" spans="1:9" s="64" customFormat="1" ht="72" x14ac:dyDescent="0.2">
      <c r="A33" s="100">
        <v>2.02</v>
      </c>
      <c r="B33" s="103" t="s">
        <v>134</v>
      </c>
      <c r="C33" s="102" t="s">
        <v>63</v>
      </c>
      <c r="D33" s="96">
        <v>1850</v>
      </c>
      <c r="E33" s="97"/>
      <c r="F33" s="98"/>
      <c r="G33" s="99">
        <f t="shared" si="0"/>
        <v>0</v>
      </c>
    </row>
    <row r="34" spans="1:9" customFormat="1" ht="48" x14ac:dyDescent="0.2">
      <c r="A34" s="100">
        <v>2.0299999999999998</v>
      </c>
      <c r="B34" s="103" t="s">
        <v>121</v>
      </c>
      <c r="C34" s="102" t="s">
        <v>29</v>
      </c>
      <c r="D34" s="96">
        <v>600</v>
      </c>
      <c r="E34" s="97"/>
      <c r="F34" s="98"/>
      <c r="G34" s="99">
        <f t="shared" si="0"/>
        <v>0</v>
      </c>
    </row>
    <row r="35" spans="1:9" s="64" customFormat="1" ht="48" x14ac:dyDescent="0.2">
      <c r="A35" s="100">
        <v>2.04</v>
      </c>
      <c r="B35" s="103" t="s">
        <v>104</v>
      </c>
      <c r="C35" s="102" t="s">
        <v>29</v>
      </c>
      <c r="D35" s="96">
        <v>600</v>
      </c>
      <c r="E35" s="97"/>
      <c r="F35" s="98"/>
      <c r="G35" s="99">
        <f t="shared" si="0"/>
        <v>0</v>
      </c>
    </row>
    <row r="36" spans="1:9" customFormat="1" ht="60" x14ac:dyDescent="0.2">
      <c r="A36" s="100">
        <v>2.0499999999999998</v>
      </c>
      <c r="B36" s="103" t="s">
        <v>86</v>
      </c>
      <c r="C36" s="102" t="s">
        <v>63</v>
      </c>
      <c r="D36" s="96">
        <v>2200</v>
      </c>
      <c r="E36" s="97"/>
      <c r="F36" s="98"/>
      <c r="G36" s="99">
        <f t="shared" si="0"/>
        <v>0</v>
      </c>
    </row>
    <row r="37" spans="1:9" s="68" customFormat="1" ht="96" x14ac:dyDescent="0.2">
      <c r="A37" s="100">
        <v>2.06</v>
      </c>
      <c r="B37" s="103" t="s">
        <v>120</v>
      </c>
      <c r="C37" s="102" t="s">
        <v>63</v>
      </c>
      <c r="D37" s="96">
        <v>2200</v>
      </c>
      <c r="E37" s="97"/>
      <c r="F37" s="98"/>
      <c r="G37" s="99">
        <f t="shared" si="0"/>
        <v>0</v>
      </c>
      <c r="I37" s="69"/>
    </row>
    <row r="38" spans="1:9" s="64" customFormat="1" ht="108" x14ac:dyDescent="0.2">
      <c r="A38" s="100">
        <v>2.0699999999999998</v>
      </c>
      <c r="B38" s="103" t="s">
        <v>113</v>
      </c>
      <c r="C38" s="102" t="s">
        <v>73</v>
      </c>
      <c r="D38" s="96">
        <v>39</v>
      </c>
      <c r="E38" s="97"/>
      <c r="F38" s="98"/>
      <c r="G38" s="99">
        <f t="shared" si="0"/>
        <v>0</v>
      </c>
    </row>
    <row r="39" spans="1:9" s="64" customFormat="1" ht="96" x14ac:dyDescent="0.2">
      <c r="A39" s="100">
        <v>2.08</v>
      </c>
      <c r="B39" s="103" t="s">
        <v>115</v>
      </c>
      <c r="C39" s="102" t="s">
        <v>73</v>
      </c>
      <c r="D39" s="96">
        <v>3</v>
      </c>
      <c r="E39" s="97"/>
      <c r="F39" s="98"/>
      <c r="G39" s="99">
        <f t="shared" si="0"/>
        <v>0</v>
      </c>
    </row>
    <row r="40" spans="1:9" s="64" customFormat="1" ht="60" x14ac:dyDescent="0.2">
      <c r="A40" s="100">
        <v>2.09</v>
      </c>
      <c r="B40" s="103" t="s">
        <v>114</v>
      </c>
      <c r="C40" s="102" t="s">
        <v>73</v>
      </c>
      <c r="D40" s="96">
        <v>1</v>
      </c>
      <c r="E40" s="97"/>
      <c r="F40" s="98"/>
      <c r="G40" s="99">
        <f t="shared" si="0"/>
        <v>0</v>
      </c>
    </row>
    <row r="41" spans="1:9" s="64" customFormat="1" ht="72" x14ac:dyDescent="0.2">
      <c r="A41" s="100">
        <v>2.1</v>
      </c>
      <c r="B41" s="103" t="s">
        <v>116</v>
      </c>
      <c r="C41" s="102" t="s">
        <v>73</v>
      </c>
      <c r="D41" s="96">
        <v>2</v>
      </c>
      <c r="E41" s="97"/>
      <c r="F41" s="98"/>
      <c r="G41" s="99">
        <f t="shared" si="0"/>
        <v>0</v>
      </c>
    </row>
    <row r="42" spans="1:9" s="64" customFormat="1" ht="72" x14ac:dyDescent="0.2">
      <c r="A42" s="100">
        <v>2.11</v>
      </c>
      <c r="B42" s="103" t="s">
        <v>150</v>
      </c>
      <c r="C42" s="102" t="s">
        <v>73</v>
      </c>
      <c r="D42" s="96">
        <v>3</v>
      </c>
      <c r="E42" s="97"/>
      <c r="F42" s="98"/>
      <c r="G42" s="99">
        <f t="shared" si="0"/>
        <v>0</v>
      </c>
    </row>
    <row r="43" spans="1:9" s="64" customFormat="1" ht="72" x14ac:dyDescent="0.2">
      <c r="A43" s="100">
        <v>2.12</v>
      </c>
      <c r="B43" s="103" t="s">
        <v>151</v>
      </c>
      <c r="C43" s="102" t="s">
        <v>73</v>
      </c>
      <c r="D43" s="96">
        <v>10</v>
      </c>
      <c r="E43" s="97"/>
      <c r="F43" s="98"/>
      <c r="G43" s="99">
        <f t="shared" si="0"/>
        <v>0</v>
      </c>
    </row>
    <row r="44" spans="1:9" s="64" customFormat="1" ht="72" x14ac:dyDescent="0.2">
      <c r="A44" s="100">
        <v>2.13</v>
      </c>
      <c r="B44" s="103" t="s">
        <v>152</v>
      </c>
      <c r="C44" s="102" t="s">
        <v>73</v>
      </c>
      <c r="D44" s="96">
        <v>26</v>
      </c>
      <c r="E44" s="97"/>
      <c r="F44" s="98"/>
      <c r="G44" s="99">
        <f t="shared" si="0"/>
        <v>0</v>
      </c>
    </row>
    <row r="45" spans="1:9" s="64" customFormat="1" ht="72" x14ac:dyDescent="0.2">
      <c r="A45" s="100">
        <v>2.14</v>
      </c>
      <c r="B45" s="103" t="s">
        <v>153</v>
      </c>
      <c r="C45" s="102" t="s">
        <v>73</v>
      </c>
      <c r="D45" s="96">
        <v>93</v>
      </c>
      <c r="E45" s="97"/>
      <c r="F45" s="98"/>
      <c r="G45" s="99">
        <f t="shared" si="0"/>
        <v>0</v>
      </c>
    </row>
    <row r="46" spans="1:9" s="64" customFormat="1" ht="72" x14ac:dyDescent="0.2">
      <c r="A46" s="100">
        <v>2.15</v>
      </c>
      <c r="B46" s="103" t="s">
        <v>154</v>
      </c>
      <c r="C46" s="102" t="s">
        <v>73</v>
      </c>
      <c r="D46" s="96">
        <v>13</v>
      </c>
      <c r="E46" s="97"/>
      <c r="F46" s="98"/>
      <c r="G46" s="99">
        <f t="shared" si="0"/>
        <v>0</v>
      </c>
    </row>
    <row r="47" spans="1:9" s="64" customFormat="1" ht="72" x14ac:dyDescent="0.2">
      <c r="A47" s="100">
        <v>2.16</v>
      </c>
      <c r="B47" s="103" t="s">
        <v>155</v>
      </c>
      <c r="C47" s="102" t="s">
        <v>73</v>
      </c>
      <c r="D47" s="96">
        <v>20</v>
      </c>
      <c r="E47" s="97"/>
      <c r="F47" s="98"/>
      <c r="G47" s="99">
        <f t="shared" si="0"/>
        <v>0</v>
      </c>
    </row>
    <row r="48" spans="1:9" s="64" customFormat="1" ht="72" x14ac:dyDescent="0.2">
      <c r="A48" s="100">
        <v>2.17</v>
      </c>
      <c r="B48" s="103" t="s">
        <v>155</v>
      </c>
      <c r="C48" s="102" t="s">
        <v>73</v>
      </c>
      <c r="D48" s="96">
        <v>21</v>
      </c>
      <c r="E48" s="97"/>
      <c r="F48" s="98"/>
      <c r="G48" s="99">
        <f t="shared" si="0"/>
        <v>0</v>
      </c>
    </row>
    <row r="49" spans="1:10" s="64" customFormat="1" ht="36" x14ac:dyDescent="0.2">
      <c r="A49" s="100">
        <v>2.1800000000000002</v>
      </c>
      <c r="B49" s="103" t="s">
        <v>105</v>
      </c>
      <c r="C49" s="102" t="s">
        <v>63</v>
      </c>
      <c r="D49" s="96">
        <v>460</v>
      </c>
      <c r="E49" s="97"/>
      <c r="F49" s="98"/>
      <c r="G49" s="99">
        <f t="shared" si="0"/>
        <v>0</v>
      </c>
    </row>
    <row r="50" spans="1:10" s="64" customFormat="1" ht="72" x14ac:dyDescent="0.2">
      <c r="A50" s="100">
        <v>2.19</v>
      </c>
      <c r="B50" s="103" t="s">
        <v>156</v>
      </c>
      <c r="C50" s="102" t="s">
        <v>63</v>
      </c>
      <c r="D50" s="96">
        <v>460</v>
      </c>
      <c r="E50" s="97"/>
      <c r="F50" s="98"/>
      <c r="G50" s="99">
        <f t="shared" si="0"/>
        <v>0</v>
      </c>
    </row>
    <row r="51" spans="1:10" s="64" customFormat="1" ht="72" x14ac:dyDescent="0.2">
      <c r="A51" s="100">
        <v>2.2000000000000002</v>
      </c>
      <c r="B51" s="103" t="s">
        <v>157</v>
      </c>
      <c r="C51" s="102" t="s">
        <v>73</v>
      </c>
      <c r="D51" s="96">
        <v>22</v>
      </c>
      <c r="E51" s="97"/>
      <c r="F51" s="98"/>
      <c r="G51" s="99">
        <f t="shared" si="0"/>
        <v>0</v>
      </c>
    </row>
    <row r="52" spans="1:10" s="64" customFormat="1" ht="84" x14ac:dyDescent="0.2">
      <c r="A52" s="100">
        <v>2.21</v>
      </c>
      <c r="B52" s="103" t="s">
        <v>158</v>
      </c>
      <c r="C52" s="102" t="s">
        <v>73</v>
      </c>
      <c r="D52" s="96">
        <v>12</v>
      </c>
      <c r="E52" s="97"/>
      <c r="F52" s="98"/>
      <c r="G52" s="99">
        <f t="shared" si="0"/>
        <v>0</v>
      </c>
    </row>
    <row r="53" spans="1:10" s="64" customFormat="1" ht="60" x14ac:dyDescent="0.2">
      <c r="A53" s="100">
        <v>2.2200000000000002</v>
      </c>
      <c r="B53" s="103" t="s">
        <v>159</v>
      </c>
      <c r="C53" s="102" t="s">
        <v>73</v>
      </c>
      <c r="D53" s="96">
        <v>167</v>
      </c>
      <c r="E53" s="97"/>
      <c r="F53" s="98"/>
      <c r="G53" s="99">
        <f t="shared" si="0"/>
        <v>0</v>
      </c>
    </row>
    <row r="54" spans="1:10" s="64" customFormat="1" ht="72" x14ac:dyDescent="0.2">
      <c r="A54" s="100">
        <v>2.23</v>
      </c>
      <c r="B54" s="103" t="s">
        <v>160</v>
      </c>
      <c r="C54" s="102" t="s">
        <v>73</v>
      </c>
      <c r="D54" s="96">
        <v>3</v>
      </c>
      <c r="E54" s="97"/>
      <c r="F54" s="98"/>
      <c r="G54" s="99">
        <f t="shared" si="0"/>
        <v>0</v>
      </c>
    </row>
    <row r="55" spans="1:10" s="64" customFormat="1" ht="48" x14ac:dyDescent="0.2">
      <c r="A55" s="100">
        <v>2.2400000000000002</v>
      </c>
      <c r="B55" s="103" t="s">
        <v>161</v>
      </c>
      <c r="C55" s="102" t="s">
        <v>73</v>
      </c>
      <c r="D55" s="96">
        <v>11</v>
      </c>
      <c r="E55" s="97"/>
      <c r="F55" s="98"/>
      <c r="G55" s="99">
        <f t="shared" si="0"/>
        <v>0</v>
      </c>
    </row>
    <row r="56" spans="1:10" s="64" customFormat="1" ht="48" x14ac:dyDescent="0.2">
      <c r="A56" s="100">
        <v>2.2500000000000102</v>
      </c>
      <c r="B56" s="103" t="s">
        <v>162</v>
      </c>
      <c r="C56" s="102" t="s">
        <v>73</v>
      </c>
      <c r="D56" s="96">
        <v>6</v>
      </c>
      <c r="E56" s="97"/>
      <c r="F56" s="98"/>
      <c r="G56" s="99">
        <f t="shared" si="0"/>
        <v>0</v>
      </c>
    </row>
    <row r="57" spans="1:10" s="64" customFormat="1" ht="60" x14ac:dyDescent="0.2">
      <c r="A57" s="100">
        <v>2.26000000000001</v>
      </c>
      <c r="B57" s="103" t="s">
        <v>163</v>
      </c>
      <c r="C57" s="102" t="s">
        <v>73</v>
      </c>
      <c r="D57" s="96">
        <v>2</v>
      </c>
      <c r="E57" s="97"/>
      <c r="F57" s="98"/>
      <c r="G57" s="99">
        <f t="shared" si="0"/>
        <v>0</v>
      </c>
    </row>
    <row r="58" spans="1:10" s="64" customFormat="1" ht="36" x14ac:dyDescent="0.2">
      <c r="A58" s="100" t="s">
        <v>122</v>
      </c>
      <c r="B58" s="103" t="s">
        <v>105</v>
      </c>
      <c r="C58" s="102" t="s">
        <v>63</v>
      </c>
      <c r="D58" s="96">
        <v>450</v>
      </c>
      <c r="E58" s="97"/>
      <c r="F58" s="98"/>
      <c r="G58" s="99">
        <f t="shared" si="0"/>
        <v>0</v>
      </c>
    </row>
    <row r="59" spans="1:10" s="64" customFormat="1" ht="72" x14ac:dyDescent="0.2">
      <c r="A59" s="100" t="s">
        <v>123</v>
      </c>
      <c r="B59" s="103" t="s">
        <v>164</v>
      </c>
      <c r="C59" s="102" t="s">
        <v>63</v>
      </c>
      <c r="D59" s="96">
        <v>450</v>
      </c>
      <c r="E59" s="97"/>
      <c r="F59" s="98"/>
      <c r="G59" s="99">
        <f t="shared" si="0"/>
        <v>0</v>
      </c>
    </row>
    <row r="60" spans="1:10" s="116" customFormat="1" x14ac:dyDescent="0.2">
      <c r="A60" s="111"/>
      <c r="B60" s="112"/>
      <c r="C60" s="113"/>
      <c r="D60" s="114"/>
      <c r="E60" s="115"/>
      <c r="F60" s="117" t="s">
        <v>149</v>
      </c>
      <c r="G60" s="118">
        <f>SUM(G31:G59)</f>
        <v>0</v>
      </c>
    </row>
    <row r="61" spans="1:10" s="110" customFormat="1" ht="15.75" x14ac:dyDescent="0.2">
      <c r="A61" s="104">
        <v>3</v>
      </c>
      <c r="B61" s="105" t="s">
        <v>74</v>
      </c>
      <c r="C61" s="106"/>
      <c r="D61" s="107"/>
      <c r="E61" s="108"/>
      <c r="F61" s="109"/>
      <c r="G61" s="108">
        <f t="shared" si="0"/>
        <v>0</v>
      </c>
    </row>
    <row r="62" spans="1:10" customFormat="1" ht="84" x14ac:dyDescent="0.25">
      <c r="A62" s="100">
        <v>3.01</v>
      </c>
      <c r="B62" s="103" t="s">
        <v>106</v>
      </c>
      <c r="C62" s="102" t="s">
        <v>29</v>
      </c>
      <c r="D62" s="96">
        <v>5080</v>
      </c>
      <c r="E62" s="97"/>
      <c r="F62" s="98"/>
      <c r="G62" s="99">
        <f t="shared" si="0"/>
        <v>0</v>
      </c>
      <c r="J62" s="65"/>
    </row>
    <row r="63" spans="1:10" customFormat="1" ht="84" x14ac:dyDescent="0.25">
      <c r="A63" s="100">
        <v>3.02</v>
      </c>
      <c r="B63" s="103" t="s">
        <v>107</v>
      </c>
      <c r="C63" s="102" t="s">
        <v>29</v>
      </c>
      <c r="D63" s="96">
        <v>1480</v>
      </c>
      <c r="E63" s="97"/>
      <c r="F63" s="98"/>
      <c r="G63" s="99">
        <f t="shared" si="0"/>
        <v>0</v>
      </c>
      <c r="J63" s="65"/>
    </row>
    <row r="64" spans="1:10" customFormat="1" ht="72" x14ac:dyDescent="0.25">
      <c r="A64" s="100">
        <v>3.03</v>
      </c>
      <c r="B64" s="103" t="s">
        <v>75</v>
      </c>
      <c r="C64" s="102" t="s">
        <v>29</v>
      </c>
      <c r="D64" s="96">
        <v>1770</v>
      </c>
      <c r="E64" s="97"/>
      <c r="F64" s="98"/>
      <c r="G64" s="99">
        <f t="shared" si="0"/>
        <v>0</v>
      </c>
      <c r="J64" s="65"/>
    </row>
    <row r="65" spans="1:10" customFormat="1" ht="72" x14ac:dyDescent="0.25">
      <c r="A65" s="100">
        <v>3.04</v>
      </c>
      <c r="B65" s="103" t="s">
        <v>108</v>
      </c>
      <c r="C65" s="102" t="s">
        <v>29</v>
      </c>
      <c r="D65" s="96">
        <v>1570</v>
      </c>
      <c r="E65" s="97"/>
      <c r="F65" s="98"/>
      <c r="G65" s="99">
        <f t="shared" si="0"/>
        <v>0</v>
      </c>
      <c r="J65" s="65"/>
    </row>
    <row r="66" spans="1:10" customFormat="1" ht="84" x14ac:dyDescent="0.25">
      <c r="A66" s="100">
        <v>3.05</v>
      </c>
      <c r="B66" s="103" t="s">
        <v>109</v>
      </c>
      <c r="C66" s="102" t="s">
        <v>29</v>
      </c>
      <c r="D66" s="96">
        <v>410</v>
      </c>
      <c r="E66" s="97"/>
      <c r="F66" s="98"/>
      <c r="G66" s="99">
        <f t="shared" si="0"/>
        <v>0</v>
      </c>
      <c r="J66" s="65"/>
    </row>
    <row r="67" spans="1:10" customFormat="1" ht="36" x14ac:dyDescent="0.25">
      <c r="A67" s="100">
        <v>3.06</v>
      </c>
      <c r="B67" s="103" t="s">
        <v>76</v>
      </c>
      <c r="C67" s="102" t="s">
        <v>73</v>
      </c>
      <c r="D67" s="96">
        <v>170</v>
      </c>
      <c r="E67" s="97"/>
      <c r="F67" s="98"/>
      <c r="G67" s="99">
        <f t="shared" si="0"/>
        <v>0</v>
      </c>
      <c r="J67" s="65"/>
    </row>
    <row r="68" spans="1:10" customFormat="1" ht="36" x14ac:dyDescent="0.25">
      <c r="A68" s="100">
        <v>3.07</v>
      </c>
      <c r="B68" s="103" t="s">
        <v>77</v>
      </c>
      <c r="C68" s="102" t="s">
        <v>73</v>
      </c>
      <c r="D68" s="96">
        <v>118</v>
      </c>
      <c r="E68" s="97"/>
      <c r="F68" s="98"/>
      <c r="G68" s="99">
        <f t="shared" si="0"/>
        <v>0</v>
      </c>
      <c r="J68" s="65"/>
    </row>
    <row r="69" spans="1:10" customFormat="1" ht="36" x14ac:dyDescent="0.25">
      <c r="A69" s="100">
        <v>3.08</v>
      </c>
      <c r="B69" s="103" t="s">
        <v>78</v>
      </c>
      <c r="C69" s="102" t="s">
        <v>73</v>
      </c>
      <c r="D69" s="96">
        <v>310</v>
      </c>
      <c r="E69" s="97"/>
      <c r="F69" s="98"/>
      <c r="G69" s="99">
        <f t="shared" si="0"/>
        <v>0</v>
      </c>
      <c r="J69" s="65"/>
    </row>
    <row r="70" spans="1:10" customFormat="1" ht="72" x14ac:dyDescent="0.25">
      <c r="A70" s="100">
        <v>3.09</v>
      </c>
      <c r="B70" s="103" t="s">
        <v>79</v>
      </c>
      <c r="C70" s="102" t="s">
        <v>73</v>
      </c>
      <c r="D70" s="96">
        <v>250</v>
      </c>
      <c r="E70" s="97"/>
      <c r="F70" s="98"/>
      <c r="G70" s="99">
        <f t="shared" si="0"/>
        <v>0</v>
      </c>
      <c r="J70" s="65"/>
    </row>
    <row r="71" spans="1:10" customFormat="1" ht="60" x14ac:dyDescent="0.25">
      <c r="A71" s="100">
        <v>3.1</v>
      </c>
      <c r="B71" s="103" t="s">
        <v>80</v>
      </c>
      <c r="C71" s="102" t="s">
        <v>63</v>
      </c>
      <c r="D71" s="96">
        <v>105</v>
      </c>
      <c r="E71" s="97"/>
      <c r="F71" s="98"/>
      <c r="G71" s="99">
        <f t="shared" si="0"/>
        <v>0</v>
      </c>
      <c r="J71" s="65"/>
    </row>
    <row r="72" spans="1:10" customFormat="1" ht="72" x14ac:dyDescent="0.25">
      <c r="A72" s="100">
        <v>3.11</v>
      </c>
      <c r="B72" s="103" t="s">
        <v>81</v>
      </c>
      <c r="C72" s="102" t="s">
        <v>29</v>
      </c>
      <c r="D72" s="96">
        <v>80</v>
      </c>
      <c r="E72" s="97"/>
      <c r="F72" s="98"/>
      <c r="G72" s="99">
        <f t="shared" si="0"/>
        <v>0</v>
      </c>
      <c r="J72" s="65"/>
    </row>
    <row r="73" spans="1:10" customFormat="1" ht="72" x14ac:dyDescent="0.25">
      <c r="A73" s="100">
        <v>3.12</v>
      </c>
      <c r="B73" s="103" t="s">
        <v>128</v>
      </c>
      <c r="C73" s="102" t="s">
        <v>63</v>
      </c>
      <c r="D73" s="96">
        <v>6715</v>
      </c>
      <c r="E73" s="97"/>
      <c r="F73" s="98"/>
      <c r="G73" s="99">
        <f t="shared" si="0"/>
        <v>0</v>
      </c>
      <c r="J73" s="65"/>
    </row>
    <row r="74" spans="1:10" customFormat="1" ht="84" x14ac:dyDescent="0.25">
      <c r="A74" s="100">
        <v>3.13</v>
      </c>
      <c r="B74" s="103" t="s">
        <v>129</v>
      </c>
      <c r="C74" s="102" t="s">
        <v>29</v>
      </c>
      <c r="D74" s="96">
        <v>2400</v>
      </c>
      <c r="E74" s="97"/>
      <c r="F74" s="98"/>
      <c r="G74" s="99">
        <f t="shared" si="0"/>
        <v>0</v>
      </c>
      <c r="J74" s="65"/>
    </row>
    <row r="75" spans="1:10" customFormat="1" ht="60" x14ac:dyDescent="0.25">
      <c r="A75" s="100">
        <v>3.14</v>
      </c>
      <c r="B75" s="103" t="s">
        <v>130</v>
      </c>
      <c r="C75" s="102" t="s">
        <v>63</v>
      </c>
      <c r="D75" s="96">
        <v>6715</v>
      </c>
      <c r="E75" s="97"/>
      <c r="F75" s="98"/>
      <c r="G75" s="99">
        <f t="shared" si="0"/>
        <v>0</v>
      </c>
      <c r="J75" s="65"/>
    </row>
    <row r="76" spans="1:10" customFormat="1" ht="108" x14ac:dyDescent="0.25">
      <c r="A76" s="100">
        <v>3.15</v>
      </c>
      <c r="B76" s="103" t="s">
        <v>131</v>
      </c>
      <c r="C76" s="102" t="s">
        <v>73</v>
      </c>
      <c r="D76" s="96">
        <v>60</v>
      </c>
      <c r="E76" s="97"/>
      <c r="F76" s="98"/>
      <c r="G76" s="99">
        <f t="shared" ref="G76:G91" si="1">+ROUND(E76*D76,2)</f>
        <v>0</v>
      </c>
      <c r="J76" s="65"/>
    </row>
    <row r="77" spans="1:10" customFormat="1" ht="84" x14ac:dyDescent="0.2">
      <c r="A77" s="100">
        <v>3.16</v>
      </c>
      <c r="B77" s="103" t="s">
        <v>132</v>
      </c>
      <c r="C77" s="102" t="s">
        <v>73</v>
      </c>
      <c r="D77" s="96">
        <v>375</v>
      </c>
      <c r="E77" s="97"/>
      <c r="F77" s="98"/>
      <c r="G77" s="99">
        <f t="shared" si="1"/>
        <v>0</v>
      </c>
      <c r="H77" s="66"/>
    </row>
    <row r="78" spans="1:10" customFormat="1" ht="36" x14ac:dyDescent="0.2">
      <c r="A78" s="100">
        <v>3.17</v>
      </c>
      <c r="B78" s="103" t="s">
        <v>78</v>
      </c>
      <c r="C78" s="102" t="s">
        <v>73</v>
      </c>
      <c r="D78" s="96">
        <v>220</v>
      </c>
      <c r="E78" s="97"/>
      <c r="F78" s="98"/>
      <c r="G78" s="99">
        <f t="shared" si="1"/>
        <v>0</v>
      </c>
    </row>
    <row r="79" spans="1:10" customFormat="1" ht="72" x14ac:dyDescent="0.2">
      <c r="A79" s="100">
        <v>3.18</v>
      </c>
      <c r="B79" s="103" t="s">
        <v>79</v>
      </c>
      <c r="C79" s="102" t="s">
        <v>73</v>
      </c>
      <c r="D79" s="96">
        <v>80</v>
      </c>
      <c r="E79" s="97"/>
      <c r="F79" s="98"/>
      <c r="G79" s="99">
        <f t="shared" si="1"/>
        <v>0</v>
      </c>
      <c r="H79" s="66"/>
    </row>
    <row r="80" spans="1:10" customFormat="1" ht="60" x14ac:dyDescent="0.2">
      <c r="A80" s="100">
        <v>3.19</v>
      </c>
      <c r="B80" s="103" t="s">
        <v>80</v>
      </c>
      <c r="C80" s="102" t="s">
        <v>63</v>
      </c>
      <c r="D80" s="96">
        <v>40</v>
      </c>
      <c r="E80" s="97"/>
      <c r="F80" s="98"/>
      <c r="G80" s="99">
        <f t="shared" si="1"/>
        <v>0</v>
      </c>
      <c r="H80" s="66"/>
    </row>
    <row r="81" spans="1:9" customFormat="1" ht="60" x14ac:dyDescent="0.2">
      <c r="A81" s="100">
        <v>3.2</v>
      </c>
      <c r="B81" s="103" t="s">
        <v>133</v>
      </c>
      <c r="C81" s="102" t="s">
        <v>29</v>
      </c>
      <c r="D81" s="96">
        <v>280</v>
      </c>
      <c r="E81" s="97"/>
      <c r="F81" s="98"/>
      <c r="G81" s="99">
        <f t="shared" si="1"/>
        <v>0</v>
      </c>
      <c r="H81" s="66"/>
    </row>
    <row r="82" spans="1:9" s="116" customFormat="1" x14ac:dyDescent="0.2">
      <c r="A82" s="111"/>
      <c r="B82" s="112"/>
      <c r="C82" s="113"/>
      <c r="D82" s="114"/>
      <c r="E82" s="115"/>
      <c r="F82" s="117" t="s">
        <v>149</v>
      </c>
      <c r="G82" s="118">
        <f>SUM(G61:G81)</f>
        <v>0</v>
      </c>
    </row>
    <row r="83" spans="1:9" s="110" customFormat="1" ht="15.75" x14ac:dyDescent="0.2">
      <c r="A83" s="104">
        <v>4</v>
      </c>
      <c r="B83" s="105" t="s">
        <v>82</v>
      </c>
      <c r="C83" s="106"/>
      <c r="D83" s="107"/>
      <c r="E83" s="108"/>
      <c r="F83" s="109"/>
      <c r="G83" s="108">
        <f t="shared" si="1"/>
        <v>0</v>
      </c>
    </row>
    <row r="84" spans="1:9" customFormat="1" ht="84" x14ac:dyDescent="0.2">
      <c r="A84" s="100">
        <v>4.01</v>
      </c>
      <c r="B84" s="103" t="s">
        <v>143</v>
      </c>
      <c r="C84" s="102" t="s">
        <v>73</v>
      </c>
      <c r="D84" s="96">
        <v>15</v>
      </c>
      <c r="E84" s="97"/>
      <c r="F84" s="98"/>
      <c r="G84" s="99">
        <f t="shared" si="1"/>
        <v>0</v>
      </c>
      <c r="H84" s="66"/>
    </row>
    <row r="85" spans="1:9" s="57" customFormat="1" ht="84" x14ac:dyDescent="0.2">
      <c r="A85" s="100">
        <v>4.0199999999999996</v>
      </c>
      <c r="B85" s="103" t="s">
        <v>144</v>
      </c>
      <c r="C85" s="102" t="s">
        <v>73</v>
      </c>
      <c r="D85" s="96">
        <v>6</v>
      </c>
      <c r="E85" s="97"/>
      <c r="F85" s="98"/>
      <c r="G85" s="99">
        <f t="shared" si="1"/>
        <v>0</v>
      </c>
      <c r="I85" s="67"/>
    </row>
    <row r="86" spans="1:9" s="57" customFormat="1" ht="72" x14ac:dyDescent="0.2">
      <c r="A86" s="100">
        <v>4.03</v>
      </c>
      <c r="B86" s="103" t="s">
        <v>145</v>
      </c>
      <c r="C86" s="102" t="s">
        <v>73</v>
      </c>
      <c r="D86" s="96">
        <v>10</v>
      </c>
      <c r="E86" s="97"/>
      <c r="F86" s="98"/>
      <c r="G86" s="99">
        <f t="shared" si="1"/>
        <v>0</v>
      </c>
    </row>
    <row r="87" spans="1:9" s="57" customFormat="1" ht="72" x14ac:dyDescent="0.2">
      <c r="A87" s="100">
        <v>4.04</v>
      </c>
      <c r="B87" s="103" t="s">
        <v>146</v>
      </c>
      <c r="C87" s="102" t="s">
        <v>73</v>
      </c>
      <c r="D87" s="96">
        <v>27</v>
      </c>
      <c r="E87" s="97"/>
      <c r="F87" s="98"/>
      <c r="G87" s="99">
        <f t="shared" si="1"/>
        <v>0</v>
      </c>
    </row>
    <row r="88" spans="1:9" s="116" customFormat="1" x14ac:dyDescent="0.2">
      <c r="A88" s="111"/>
      <c r="B88" s="112"/>
      <c r="C88" s="113"/>
      <c r="D88" s="114"/>
      <c r="E88" s="115"/>
      <c r="F88" s="117" t="s">
        <v>149</v>
      </c>
      <c r="G88" s="118">
        <f>SUM(G83:G87)</f>
        <v>0</v>
      </c>
    </row>
    <row r="89" spans="1:9" s="110" customFormat="1" ht="15.75" x14ac:dyDescent="0.2">
      <c r="A89" s="104">
        <v>5</v>
      </c>
      <c r="B89" s="105" t="s">
        <v>110</v>
      </c>
      <c r="C89" s="106"/>
      <c r="D89" s="107"/>
      <c r="E89" s="108"/>
      <c r="F89" s="109"/>
      <c r="G89" s="108">
        <f t="shared" si="1"/>
        <v>0</v>
      </c>
    </row>
    <row r="90" spans="1:9" s="56" customFormat="1" ht="108" x14ac:dyDescent="0.2">
      <c r="A90" s="100">
        <v>5.01</v>
      </c>
      <c r="B90" s="103" t="s">
        <v>111</v>
      </c>
      <c r="C90" s="102" t="s">
        <v>73</v>
      </c>
      <c r="D90" s="96">
        <v>2</v>
      </c>
      <c r="E90" s="97"/>
      <c r="F90" s="98"/>
      <c r="G90" s="99">
        <f t="shared" si="1"/>
        <v>0</v>
      </c>
    </row>
    <row r="91" spans="1:9" s="56" customFormat="1" ht="108" x14ac:dyDescent="0.2">
      <c r="A91" s="100">
        <v>5.0199999999999996</v>
      </c>
      <c r="B91" s="103" t="s">
        <v>112</v>
      </c>
      <c r="C91" s="102" t="s">
        <v>73</v>
      </c>
      <c r="D91" s="96">
        <v>2</v>
      </c>
      <c r="E91" s="97"/>
      <c r="F91" s="98"/>
      <c r="G91" s="99">
        <f t="shared" si="1"/>
        <v>0</v>
      </c>
    </row>
    <row r="92" spans="1:9" s="56" customFormat="1" x14ac:dyDescent="0.2">
      <c r="A92" s="100"/>
      <c r="B92" s="103"/>
      <c r="C92" s="102"/>
      <c r="D92" s="96"/>
      <c r="E92" s="97"/>
      <c r="F92" s="117" t="s">
        <v>149</v>
      </c>
      <c r="G92" s="118">
        <f>SUM(G89:G91)</f>
        <v>0</v>
      </c>
    </row>
    <row r="93" spans="1:9" x14ac:dyDescent="0.2">
      <c r="A93" s="93"/>
      <c r="B93" s="95"/>
      <c r="C93" s="94"/>
      <c r="D93" s="91"/>
      <c r="E93" s="92"/>
      <c r="F93" s="95"/>
      <c r="G93" s="119"/>
    </row>
    <row r="94" spans="1:9" x14ac:dyDescent="0.2">
      <c r="B94" s="61"/>
      <c r="C94" s="60"/>
      <c r="D94" s="62"/>
      <c r="E94" s="53"/>
      <c r="F94" s="120" t="s">
        <v>165</v>
      </c>
      <c r="G94" s="121">
        <f>+G88+G92+G82+G60+G30</f>
        <v>0</v>
      </c>
    </row>
    <row r="95" spans="1:9" x14ac:dyDescent="0.2">
      <c r="B95" s="61"/>
      <c r="C95" s="60"/>
      <c r="D95" s="62"/>
      <c r="E95" s="53"/>
      <c r="F95" s="120" t="s">
        <v>166</v>
      </c>
      <c r="G95" s="121">
        <f>ROUND(G94*0.16,2)</f>
        <v>0</v>
      </c>
    </row>
    <row r="96" spans="1:9" x14ac:dyDescent="0.2">
      <c r="B96" s="61"/>
      <c r="C96" s="60"/>
      <c r="D96" s="62"/>
      <c r="E96" s="53"/>
      <c r="F96" s="120" t="s">
        <v>167</v>
      </c>
      <c r="G96" s="121">
        <f>G94+G95</f>
        <v>0</v>
      </c>
    </row>
    <row r="98" spans="2:6" ht="13.5" thickBot="1" x14ac:dyDescent="0.25">
      <c r="B98" s="61" t="s">
        <v>168</v>
      </c>
    </row>
    <row r="99" spans="2:6" x14ac:dyDescent="0.2">
      <c r="B99" s="122"/>
      <c r="C99" s="123"/>
      <c r="D99" s="123"/>
      <c r="E99" s="123"/>
      <c r="F99" s="124"/>
    </row>
    <row r="100" spans="2:6" ht="13.5" thickBot="1" x14ac:dyDescent="0.25">
      <c r="B100" s="125"/>
      <c r="C100" s="126"/>
      <c r="D100" s="126"/>
      <c r="E100" s="126"/>
      <c r="F100" s="127"/>
    </row>
  </sheetData>
  <mergeCells count="5">
    <mergeCell ref="B99:F100"/>
    <mergeCell ref="A1:G1"/>
    <mergeCell ref="C2:G2"/>
    <mergeCell ref="C4:F4"/>
    <mergeCell ref="C5:F5"/>
  </mergeCells>
  <pageMargins left="0.70866141732283472" right="0.59055118110236227" top="0.62992125984251968" bottom="0.62992125984251968" header="0.15748031496062992" footer="0.51181102362204722"/>
  <pageSetup scale="83" fitToHeight="0" pageOrder="overThenDown" orientation="landscape" horizontalDpi="300" verticalDpi="300" r:id="rId1"/>
  <headerFooter alignWithMargins="0">
    <oddFooter>&amp;L&amp;"Arial,Negrita"NOMBRE Y FIRMA DE LA EMPRESA: __________&amp;"Arial,Normal"_________________________________________&amp;RHoja &amp;P de &amp;N</oddFooter>
  </headerFooter>
  <rowBreaks count="1" manualBreakCount="1">
    <brk id="30"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Control de Generadores</vt:lpstr>
      <vt:lpstr>PLAZA</vt:lpstr>
      <vt:lpstr>'Control de Generadores'!Área_de_impresión</vt:lpstr>
      <vt:lpstr>PLAZA!Área_de_impresión</vt:lpstr>
      <vt:lpstr>PLAZA!Títulos_a_imprimir</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dc:creator>
  <cp:lastModifiedBy>LICITACIONES-01</cp:lastModifiedBy>
  <cp:lastPrinted>2022-11-10T23:09:39Z</cp:lastPrinted>
  <dcterms:created xsi:type="dcterms:W3CDTF">2000-07-03T22:29:35Z</dcterms:created>
  <dcterms:modified xsi:type="dcterms:W3CDTF">2022-11-10T23:09:43Z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-886667403</vt:i4>
  </property>
  <property fmtid="{D5CDD505-2E9C-101B-9397-08002B2CF9AE}" pid="3" name="_EmailSubject">
    <vt:lpwstr>Catalago</vt:lpwstr>
  </property>
  <property fmtid="{D5CDD505-2E9C-101B-9397-08002B2CF9AE}" pid="4" name="_AuthorEmail">
    <vt:lpwstr>jose.martinez@bauen.com.mx</vt:lpwstr>
  </property>
  <property fmtid="{D5CDD505-2E9C-101B-9397-08002B2CF9AE}" pid="5" name="_AuthorEmailDisplayName">
    <vt:lpwstr>José Refugio</vt:lpwstr>
  </property>
  <property fmtid="{D5CDD505-2E9C-101B-9397-08002B2CF9AE}" pid="6" name="_ReviewingToolsShownOnce">
    <vt:lpwstr/>
  </property>
</Properties>
</file>